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xr:revisionPtr revIDLastSave="0" documentId="8_{196892E1-2631-424E-B2E9-FB2977E88C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1" l="1"/>
  <c r="T20" i="1"/>
  <c r="P20" i="1"/>
  <c r="L20" i="1"/>
  <c r="M20" i="1" s="1"/>
  <c r="G20" i="1"/>
  <c r="H20" i="1" s="1"/>
  <c r="W20" i="1" l="1"/>
  <c r="V20" i="1"/>
  <c r="G15" i="1"/>
  <c r="H15" i="1" s="1"/>
  <c r="G22" i="1"/>
  <c r="T44" i="1"/>
  <c r="T43" i="1"/>
  <c r="T42" i="1"/>
  <c r="T41" i="1"/>
  <c r="T40" i="1"/>
  <c r="T39" i="1"/>
  <c r="T38" i="1"/>
  <c r="T37" i="1"/>
  <c r="T36" i="1"/>
  <c r="P44" i="1"/>
  <c r="P43" i="1"/>
  <c r="P42" i="1"/>
  <c r="P41" i="1"/>
  <c r="P40" i="1"/>
  <c r="P39" i="1"/>
  <c r="P38" i="1"/>
  <c r="P37" i="1"/>
  <c r="P36" i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T28" i="1"/>
  <c r="T27" i="1"/>
  <c r="T26" i="1"/>
  <c r="T25" i="1"/>
  <c r="T24" i="1"/>
  <c r="T23" i="1"/>
  <c r="T22" i="1"/>
  <c r="T21" i="1"/>
  <c r="T19" i="1"/>
  <c r="T18" i="1"/>
  <c r="T17" i="1"/>
  <c r="T16" i="1"/>
  <c r="T15" i="1"/>
  <c r="T14" i="1"/>
  <c r="T13" i="1"/>
  <c r="T12" i="1"/>
  <c r="T11" i="1"/>
  <c r="T10" i="1"/>
  <c r="T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3" i="1"/>
  <c r="P12" i="1"/>
  <c r="P11" i="1"/>
  <c r="P10" i="1"/>
  <c r="P9" i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M21" i="1"/>
  <c r="L21" i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M9" i="1"/>
  <c r="G28" i="1"/>
  <c r="H28" i="1" s="1"/>
  <c r="W28" i="1" s="1"/>
  <c r="G27" i="1"/>
  <c r="H27" i="1" s="1"/>
  <c r="W27" i="1" s="1"/>
  <c r="G26" i="1"/>
  <c r="H26" i="1" s="1"/>
  <c r="W26" i="1" s="1"/>
  <c r="G25" i="1"/>
  <c r="H25" i="1" s="1"/>
  <c r="G24" i="1"/>
  <c r="H24" i="1" s="1"/>
  <c r="G23" i="1"/>
  <c r="H23" i="1" s="1"/>
  <c r="H22" i="1"/>
  <c r="W22" i="1" s="1"/>
  <c r="G21" i="1"/>
  <c r="H21" i="1" s="1"/>
  <c r="G19" i="1"/>
  <c r="H19" i="1" s="1"/>
  <c r="G18" i="1"/>
  <c r="H18" i="1" s="1"/>
  <c r="H17" i="1"/>
  <c r="G17" i="1"/>
  <c r="G16" i="1"/>
  <c r="H16" i="1" s="1"/>
  <c r="G14" i="1"/>
  <c r="H14" i="1" s="1"/>
  <c r="W14" i="1" s="1"/>
  <c r="G13" i="1"/>
  <c r="H13" i="1" s="1"/>
  <c r="G12" i="1"/>
  <c r="H12" i="1" s="1"/>
  <c r="G11" i="1"/>
  <c r="G10" i="1"/>
  <c r="H10" i="1" s="1"/>
  <c r="G9" i="1"/>
  <c r="H9" i="1" s="1"/>
  <c r="S46" i="1"/>
  <c r="R46" i="1"/>
  <c r="Q46" i="1"/>
  <c r="O46" i="1"/>
  <c r="N46" i="1"/>
  <c r="K46" i="1"/>
  <c r="J46" i="1"/>
  <c r="I46" i="1"/>
  <c r="F46" i="1"/>
  <c r="E46" i="1"/>
  <c r="D46" i="1"/>
  <c r="S30" i="1"/>
  <c r="R30" i="1"/>
  <c r="Q30" i="1"/>
  <c r="O30" i="1"/>
  <c r="N30" i="1"/>
  <c r="K30" i="1"/>
  <c r="J30" i="1"/>
  <c r="I30" i="1"/>
  <c r="F30" i="1"/>
  <c r="E30" i="1"/>
  <c r="D30" i="1"/>
  <c r="W21" i="1" l="1"/>
  <c r="W23" i="1"/>
  <c r="W24" i="1"/>
  <c r="G47" i="1"/>
  <c r="L31" i="1"/>
  <c r="L47" i="1"/>
  <c r="W18" i="1"/>
  <c r="G46" i="1"/>
  <c r="W10" i="1"/>
  <c r="W12" i="1"/>
  <c r="W13" i="1"/>
  <c r="T30" i="1"/>
  <c r="W19" i="1"/>
  <c r="W17" i="1"/>
  <c r="P46" i="1"/>
  <c r="T46" i="1"/>
  <c r="W25" i="1"/>
  <c r="W16" i="1"/>
  <c r="W15" i="1"/>
  <c r="G31" i="1"/>
  <c r="W40" i="1"/>
  <c r="W39" i="1"/>
  <c r="W41" i="1"/>
  <c r="W42" i="1"/>
  <c r="W37" i="1"/>
  <c r="W44" i="1"/>
  <c r="M46" i="1"/>
  <c r="W38" i="1"/>
  <c r="W43" i="1"/>
  <c r="L46" i="1"/>
  <c r="W36" i="1"/>
  <c r="H46" i="1"/>
  <c r="W9" i="1"/>
  <c r="P30" i="1"/>
  <c r="G30" i="1"/>
  <c r="M30" i="1"/>
  <c r="L30" i="1"/>
  <c r="V9" i="1"/>
  <c r="H11" i="1"/>
  <c r="V22" i="1"/>
  <c r="V26" i="1"/>
  <c r="V27" i="1"/>
  <c r="V17" i="1"/>
  <c r="U36" i="1"/>
  <c r="U17" i="1"/>
  <c r="U19" i="1"/>
  <c r="V16" i="1"/>
  <c r="V21" i="1"/>
  <c r="U27" i="1"/>
  <c r="U28" i="1"/>
  <c r="U16" i="1"/>
  <c r="U42" i="1"/>
  <c r="U44" i="1"/>
  <c r="V12" i="1"/>
  <c r="U39" i="1"/>
  <c r="U43" i="1"/>
  <c r="U9" i="1"/>
  <c r="U15" i="1"/>
  <c r="V10" i="1"/>
  <c r="U12" i="1"/>
  <c r="U21" i="1"/>
  <c r="U10" i="1"/>
  <c r="U22" i="1"/>
  <c r="U26" i="1"/>
  <c r="U37" i="1"/>
  <c r="U11" i="1"/>
  <c r="U13" i="1"/>
  <c r="U14" i="1"/>
  <c r="U23" i="1"/>
  <c r="V15" i="1"/>
  <c r="U40" i="1"/>
  <c r="V40" i="1"/>
  <c r="U18" i="1"/>
  <c r="U24" i="1"/>
  <c r="U25" i="1"/>
  <c r="U38" i="1"/>
  <c r="P31" i="1"/>
  <c r="U41" i="1"/>
  <c r="H30" i="1" l="1"/>
  <c r="W11" i="1"/>
  <c r="U30" i="1"/>
  <c r="S48" i="1"/>
  <c r="V24" i="1"/>
  <c r="V39" i="1"/>
  <c r="Q48" i="1"/>
  <c r="K48" i="1"/>
  <c r="O48" i="1"/>
  <c r="V37" i="1"/>
  <c r="V38" i="1"/>
  <c r="V44" i="1"/>
  <c r="V28" i="1"/>
  <c r="V42" i="1"/>
  <c r="M47" i="1"/>
  <c r="M31" i="1"/>
  <c r="V36" i="1"/>
  <c r="V41" i="1"/>
  <c r="J48" i="1"/>
  <c r="H47" i="1"/>
  <c r="U46" i="1"/>
  <c r="V43" i="1"/>
  <c r="P47" i="1"/>
  <c r="N48" i="1"/>
  <c r="R48" i="1"/>
  <c r="T47" i="1"/>
  <c r="V18" i="1"/>
  <c r="V11" i="1"/>
  <c r="V14" i="1"/>
  <c r="V23" i="1"/>
  <c r="V25" i="1"/>
  <c r="V19" i="1"/>
  <c r="V13" i="1"/>
  <c r="I48" i="1"/>
  <c r="T31" i="1"/>
  <c r="P48" i="1" l="1"/>
  <c r="U48" i="1"/>
  <c r="T48" i="1"/>
  <c r="V46" i="1"/>
  <c r="W47" i="1" s="1"/>
  <c r="L48" i="1"/>
  <c r="W46" i="1"/>
  <c r="W30" i="1"/>
  <c r="V30" i="1"/>
  <c r="W31" i="1" s="1"/>
  <c r="M48" i="1" l="1"/>
  <c r="W48" i="1"/>
  <c r="H48" i="1"/>
  <c r="V48" i="1"/>
  <c r="W49" i="1" s="1"/>
  <c r="D48" i="1" l="1"/>
  <c r="E48" i="1"/>
  <c r="F48" i="1"/>
  <c r="G48" i="1"/>
  <c r="H31" i="1"/>
</calcChain>
</file>

<file path=xl/sharedStrings.xml><?xml version="1.0" encoding="utf-8"?>
<sst xmlns="http://schemas.openxmlformats.org/spreadsheetml/2006/main" count="172" uniqueCount="87">
  <si>
    <t>NÁKLADY</t>
  </si>
  <si>
    <t>Kč</t>
  </si>
  <si>
    <t>SU</t>
  </si>
  <si>
    <t>AU</t>
  </si>
  <si>
    <t>Název</t>
  </si>
  <si>
    <t>Dotace Zřizovatele</t>
  </si>
  <si>
    <t>Vlastní činost</t>
  </si>
  <si>
    <t>MŠMT/MPSV</t>
  </si>
  <si>
    <t>Projekty</t>
  </si>
  <si>
    <t>Doplňková činnost</t>
  </si>
  <si>
    <t>Navrhovaný</t>
  </si>
  <si>
    <t>RZ č. 1</t>
  </si>
  <si>
    <t>RZ č. 2</t>
  </si>
  <si>
    <t>RZ celkem</t>
  </si>
  <si>
    <t>Upravený</t>
  </si>
  <si>
    <t>Schválený</t>
  </si>
  <si>
    <t>501</t>
  </si>
  <si>
    <t>Spotřeba materiálu</t>
  </si>
  <si>
    <t>502</t>
  </si>
  <si>
    <t>Spotřeba energie</t>
  </si>
  <si>
    <t>504</t>
  </si>
  <si>
    <t>Prodané zboží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</si>
  <si>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</si>
  <si>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</si>
  <si>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</si>
  <si>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</si>
  <si>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</si>
  <si>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</si>
  <si>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</si>
  <si>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</si>
  <si>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</si>
  <si>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</si>
  <si>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</si>
  <si>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</si>
  <si>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525</t>
  </si>
  <si>
    <t>Jiné sociální pojištění</t>
  </si>
  <si>
    <t>527</t>
  </si>
  <si>
    <t>Zákonné sociální náklady</t>
  </si>
  <si>
    <t>538</t>
  </si>
  <si>
    <t>Jiné daně a poplatky</t>
  </si>
  <si>
    <t>542</t>
  </si>
  <si>
    <t>Jiné pokuty a penále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</si>
  <si>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</si>
  <si>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</si>
  <si>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</si>
  <si>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</si>
  <si>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</si>
  <si>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</si>
  <si>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563</t>
  </si>
  <si>
    <t>Kurzové ztráty</t>
  </si>
  <si>
    <t>569</t>
  </si>
  <si>
    <t>Ostatní finanční náklady</t>
  </si>
  <si>
    <t>591</t>
  </si>
  <si>
    <t>Daň z příjmu</t>
  </si>
  <si>
    <t>CELKEM NÁKLADY</t>
  </si>
  <si>
    <t>VÝNOSY</t>
  </si>
  <si>
    <t>602</t>
  </si>
  <si>
    <t>Výnosy z prodeje služeb</t>
  </si>
  <si>
    <t>603</t>
  </si>
  <si>
    <t>Výnosy z pronájmu</t>
  </si>
  <si>
    <t>604</t>
  </si>
  <si>
    <t>Výnosy z prodaného zboží</t>
  </si>
  <si>
    <t>609</t>
  </si>
  <si>
    <t>Jiné výnosy z vlastních výkonů</t>
  </si>
  <si>
    <t>648</t>
  </si>
  <si>
    <t>Čerpání fondů</t>
  </si>
  <si>
    <t>649</t>
  </si>
  <si>
    <t>Ostatní výnosy z činnosti</t>
  </si>
  <si>
    <t>662</t>
  </si>
  <si>
    <t>Úroky</t>
  </si>
  <si>
    <t>669</t>
  </si>
  <si>
    <t>Ostatní finanční výnosy</t>
  </si>
  <si>
    <t>672</t>
  </si>
  <si>
    <t>Výnosy z nároků na prostředky rozpočtů</t>
  </si>
  <si>
    <t>CELKEM VÝNOSY</t>
  </si>
  <si>
    <t>VÝSLEDEK (výnosy - náklady)</t>
  </si>
  <si>
    <t>Název p.o.:</t>
  </si>
  <si>
    <t xml:space="preserve">IČ: </t>
  </si>
  <si>
    <t>531</t>
  </si>
  <si>
    <t>Daň silniční</t>
  </si>
  <si>
    <t>70991910</t>
  </si>
  <si>
    <t>Mateřská škola Svatopluka Čecha 1528, Uherský Brod</t>
  </si>
  <si>
    <t>Návrh rozpočtu na rok 2023</t>
  </si>
  <si>
    <t>ÚSC - 2023</t>
  </si>
  <si>
    <t>Státní rozpočet - 2023</t>
  </si>
  <si>
    <t>DČ - 2023</t>
  </si>
  <si>
    <t>Celkem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</si>
</sst>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0" fontId="1" fillId="0" borderId="0" xfId="0" applyFont="1"/>
    <xf numFmtId="49" fontId="3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3" fontId="6" fillId="6" borderId="22" xfId="0" applyNumberFormat="1" applyFont="1" applyFill="1" applyBorder="1" applyAlignment="1">
      <alignment horizontal="right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1" fillId="0" borderId="32" xfId="0" applyNumberFormat="1" applyFont="1" applyBorder="1"/>
    <xf numFmtId="3" fontId="4" fillId="0" borderId="33" xfId="0" applyNumberFormat="1" applyFont="1" applyBorder="1"/>
    <xf numFmtId="3" fontId="4" fillId="0" borderId="37" xfId="0" applyNumberFormat="1" applyFont="1" applyBorder="1"/>
    <xf numFmtId="3" fontId="4" fillId="0" borderId="35" xfId="0" applyNumberFormat="1" applyFont="1" applyBorder="1"/>
    <xf numFmtId="3" fontId="4" fillId="0" borderId="32" xfId="0" applyNumberFormat="1" applyFont="1" applyBorder="1"/>
    <xf numFmtId="49" fontId="1" fillId="0" borderId="42" xfId="0" applyNumberFormat="1" applyFont="1" applyBorder="1"/>
    <xf numFmtId="49" fontId="1" fillId="0" borderId="43" xfId="0" applyNumberFormat="1" applyFont="1" applyBorder="1"/>
    <xf numFmtId="49" fontId="1" fillId="0" borderId="44" xfId="0" applyNumberFormat="1" applyFont="1" applyBorder="1"/>
    <xf numFmtId="3" fontId="4" fillId="0" borderId="43" xfId="0" applyNumberFormat="1" applyFont="1" applyBorder="1"/>
    <xf numFmtId="3" fontId="4" fillId="0" borderId="45" xfId="0" applyNumberFormat="1" applyFont="1" applyBorder="1"/>
    <xf numFmtId="3" fontId="4" fillId="0" borderId="42" xfId="0" applyNumberFormat="1" applyFont="1" applyBorder="1"/>
    <xf numFmtId="49" fontId="3" fillId="6" borderId="19" xfId="0" applyNumberFormat="1" applyFont="1" applyFill="1" applyBorder="1"/>
    <xf numFmtId="49" fontId="3" fillId="6" borderId="20" xfId="0" applyNumberFormat="1" applyFont="1" applyFill="1" applyBorder="1"/>
    <xf numFmtId="49" fontId="3" fillId="6" borderId="46" xfId="0" applyNumberFormat="1" applyFont="1" applyFill="1" applyBorder="1"/>
    <xf numFmtId="3" fontId="3" fillId="6" borderId="19" xfId="0" applyNumberFormat="1" applyFont="1" applyFill="1" applyBorder="1"/>
    <xf numFmtId="3" fontId="3" fillId="6" borderId="20" xfId="0" applyNumberFormat="1" applyFont="1" applyFill="1" applyBorder="1"/>
    <xf numFmtId="3" fontId="3" fillId="6" borderId="47" xfId="0" applyNumberFormat="1" applyFont="1" applyFill="1" applyBorder="1"/>
    <xf numFmtId="3" fontId="3" fillId="6" borderId="46" xfId="0" applyNumberFormat="1" applyFont="1" applyFill="1" applyBorder="1"/>
    <xf numFmtId="3" fontId="3" fillId="6" borderId="48" xfId="0" applyNumberFormat="1" applyFont="1" applyFill="1" applyBorder="1"/>
    <xf numFmtId="3" fontId="4" fillId="0" borderId="0" xfId="0" applyNumberFormat="1" applyFont="1"/>
    <xf numFmtId="49" fontId="1" fillId="0" borderId="28" xfId="0" applyNumberFormat="1" applyFont="1" applyBorder="1"/>
    <xf numFmtId="49" fontId="1" fillId="0" borderId="29" xfId="0" applyNumberFormat="1" applyFont="1" applyBorder="1"/>
    <xf numFmtId="49" fontId="1" fillId="0" borderId="30" xfId="0" applyNumberFormat="1" applyFont="1" applyBorder="1"/>
    <xf numFmtId="49" fontId="1" fillId="0" borderId="31" xfId="0" applyNumberFormat="1" applyFont="1" applyBorder="1"/>
    <xf numFmtId="3" fontId="3" fillId="6" borderId="50" xfId="0" applyNumberFormat="1" applyFont="1" applyFill="1" applyBorder="1"/>
    <xf numFmtId="49" fontId="3" fillId="6" borderId="4" xfId="0" applyNumberFormat="1" applyFont="1" applyFill="1" applyBorder="1"/>
    <xf numFmtId="49" fontId="3" fillId="6" borderId="51" xfId="0" applyNumberFormat="1" applyFont="1" applyFill="1" applyBorder="1"/>
    <xf numFmtId="49" fontId="3" fillId="6" borderId="6" xfId="0" applyNumberFormat="1" applyFont="1" applyFill="1" applyBorder="1"/>
    <xf numFmtId="164" fontId="3" fillId="6" borderId="52" xfId="0" applyNumberFormat="1" applyFont="1" applyFill="1" applyBorder="1"/>
    <xf numFmtId="164" fontId="3" fillId="6" borderId="49" xfId="0" applyNumberFormat="1" applyFont="1" applyFill="1" applyBorder="1"/>
    <xf numFmtId="164" fontId="12" fillId="6" borderId="49" xfId="0" applyNumberFormat="1" applyFont="1" applyFill="1" applyBorder="1"/>
    <xf numFmtId="164" fontId="12" fillId="6" borderId="53" xfId="0" applyNumberFormat="1" applyFont="1" applyFill="1" applyBorder="1"/>
    <xf numFmtId="164" fontId="3" fillId="6" borderId="5" xfId="0" applyNumberFormat="1" applyFont="1" applyFill="1" applyBorder="1"/>
    <xf numFmtId="164" fontId="3" fillId="6" borderId="54" xfId="0" applyNumberFormat="1" applyFont="1" applyFill="1" applyBorder="1"/>
    <xf numFmtId="164" fontId="3" fillId="6" borderId="6" xfId="0" applyNumberFormat="1" applyFont="1" applyFill="1" applyBorder="1"/>
    <xf numFmtId="49" fontId="8" fillId="0" borderId="0" xfId="0" applyNumberFormat="1" applyFont="1"/>
    <xf numFmtId="3" fontId="4" fillId="0" borderId="36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3" fontId="1" fillId="0" borderId="44" xfId="0" applyNumberFormat="1" applyFont="1" applyBorder="1"/>
    <xf numFmtId="3" fontId="10" fillId="0" borderId="33" xfId="0" applyNumberFormat="1" applyFont="1" applyBorder="1"/>
    <xf numFmtId="3" fontId="10" fillId="0" borderId="32" xfId="0" applyNumberFormat="1" applyFont="1" applyBorder="1"/>
    <xf numFmtId="3" fontId="8" fillId="0" borderId="43" xfId="0" applyNumberFormat="1" applyFont="1" applyBorder="1"/>
    <xf numFmtId="3" fontId="1" fillId="0" borderId="17" xfId="0" applyNumberFormat="1" applyFont="1" applyBorder="1"/>
    <xf numFmtId="3" fontId="10" fillId="0" borderId="43" xfId="0" applyNumberFormat="1" applyFont="1" applyBorder="1"/>
    <xf numFmtId="3" fontId="1" fillId="0" borderId="16" xfId="0" applyNumberFormat="1" applyFont="1" applyBorder="1"/>
    <xf numFmtId="3" fontId="1" fillId="0" borderId="18" xfId="0" applyNumberFormat="1" applyFont="1" applyBorder="1"/>
    <xf numFmtId="3" fontId="1" fillId="0" borderId="14" xfId="0" applyNumberFormat="1" applyFont="1" applyBorder="1"/>
    <xf numFmtId="3" fontId="1" fillId="0" borderId="55" xfId="0" applyNumberFormat="1" applyFont="1" applyBorder="1"/>
    <xf numFmtId="3" fontId="4" fillId="0" borderId="18" xfId="0" applyNumberFormat="1" applyFont="1" applyBorder="1"/>
    <xf numFmtId="3" fontId="4" fillId="0" borderId="12" xfId="0" applyNumberFormat="1" applyFont="1" applyBorder="1" applyAlignment="1">
      <alignment horizontal="center"/>
    </xf>
    <xf numFmtId="3" fontId="12" fillId="6" borderId="20" xfId="0" applyNumberFormat="1" applyFont="1" applyFill="1" applyBorder="1"/>
    <xf numFmtId="3" fontId="10" fillId="0" borderId="34" xfId="0" applyNumberFormat="1" applyFont="1" applyBorder="1"/>
    <xf numFmtId="3" fontId="10" fillId="0" borderId="30" xfId="0" applyNumberFormat="1" applyFont="1" applyBorder="1"/>
    <xf numFmtId="3" fontId="10" fillId="0" borderId="31" xfId="0" applyNumberFormat="1" applyFont="1" applyBorder="1"/>
    <xf numFmtId="3" fontId="10" fillId="0" borderId="36" xfId="0" applyNumberFormat="1" applyFont="1" applyBorder="1"/>
    <xf numFmtId="3" fontId="10" fillId="0" borderId="30" xfId="0" applyNumberFormat="1" applyFont="1" applyBorder="1" applyProtection="1">
      <protection locked="0"/>
    </xf>
    <xf numFmtId="3" fontId="10" fillId="0" borderId="32" xfId="0" applyNumberFormat="1" applyFont="1" applyBorder="1" applyProtection="1">
      <protection locked="0"/>
    </xf>
    <xf numFmtId="3" fontId="10" fillId="0" borderId="33" xfId="0" applyNumberFormat="1" applyFont="1" applyBorder="1" applyProtection="1">
      <protection locked="0"/>
    </xf>
    <xf numFmtId="3" fontId="10" fillId="0" borderId="34" xfId="0" applyNumberFormat="1" applyFont="1" applyBorder="1" applyProtection="1">
      <protection locked="0"/>
    </xf>
    <xf numFmtId="3" fontId="10" fillId="0" borderId="38" xfId="0" applyNumberFormat="1" applyFont="1" applyBorder="1" applyProtection="1">
      <protection locked="0"/>
    </xf>
    <xf numFmtId="3" fontId="10" fillId="0" borderId="39" xfId="0" applyNumberFormat="1" applyFont="1" applyBorder="1" applyProtection="1">
      <protection locked="0"/>
    </xf>
    <xf numFmtId="3" fontId="10" fillId="0" borderId="42" xfId="0" applyNumberFormat="1" applyFont="1" applyBorder="1" applyProtection="1">
      <protection locked="0"/>
    </xf>
    <xf numFmtId="3" fontId="10" fillId="0" borderId="43" xfId="0" applyNumberFormat="1" applyFont="1" applyBorder="1" applyProtection="1">
      <protection locked="0"/>
    </xf>
    <xf numFmtId="3" fontId="4" fillId="0" borderId="32" xfId="0" applyNumberFormat="1" applyFont="1" applyBorder="1" applyProtection="1">
      <protection locked="0"/>
    </xf>
    <xf numFmtId="3" fontId="4" fillId="0" borderId="33" xfId="0" applyNumberFormat="1" applyFont="1" applyBorder="1" applyProtection="1">
      <protection locked="0"/>
    </xf>
    <xf numFmtId="3" fontId="10" fillId="0" borderId="40" xfId="0" applyNumberFormat="1" applyFont="1" applyBorder="1" applyProtection="1">
      <protection locked="0"/>
    </xf>
    <xf numFmtId="3" fontId="10" fillId="0" borderId="36" xfId="0" applyNumberFormat="1" applyFont="1" applyBorder="1" applyProtection="1">
      <protection locked="0"/>
    </xf>
    <xf numFmtId="3" fontId="10" fillId="0" borderId="35" xfId="0" applyNumberFormat="1" applyFont="1" applyBorder="1" applyProtection="1">
      <protection locked="0"/>
    </xf>
    <xf numFmtId="3" fontId="10" fillId="0" borderId="18" xfId="0" applyNumberFormat="1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49" fontId="2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7" borderId="29" xfId="0" applyNumberFormat="1" applyFont="1" applyFill="1" applyBorder="1"/>
    <xf numFmtId="49" fontId="1" fillId="7" borderId="30" xfId="0" applyNumberFormat="1" applyFont="1" applyFill="1" applyBorder="1"/>
    <xf numFmtId="49" fontId="1" fillId="7" borderId="31" xfId="0" applyNumberFormat="1" applyFont="1" applyFill="1" applyBorder="1"/>
    <xf numFmtId="49" fontId="1" fillId="7" borderId="32" xfId="0" applyNumberFormat="1" applyFont="1" applyFill="1" applyBorder="1"/>
    <xf numFmtId="49" fontId="1" fillId="7" borderId="33" xfId="0" applyNumberFormat="1" applyFont="1" applyFill="1" applyBorder="1"/>
    <xf numFmtId="49" fontId="1" fillId="7" borderId="37" xfId="0" applyNumberFormat="1" applyFont="1" applyFill="1" applyBorder="1"/>
    <xf numFmtId="49" fontId="1" fillId="7" borderId="42" xfId="0" applyNumberFormat="1" applyFont="1" applyFill="1" applyBorder="1"/>
    <xf numFmtId="49" fontId="1" fillId="7" borderId="43" xfId="0" applyNumberFormat="1" applyFont="1" applyFill="1" applyBorder="1"/>
    <xf numFmtId="49" fontId="1" fillId="7" borderId="44" xfId="0" applyNumberFormat="1" applyFont="1" applyFill="1" applyBorder="1"/>
    <xf numFmtId="3" fontId="9" fillId="0" borderId="0" xfId="0" applyNumberFormat="1" applyFont="1"/>
    <xf numFmtId="3" fontId="7" fillId="0" borderId="0" xfId="0" applyNumberFormat="1" applyFont="1"/>
    <xf numFmtId="3" fontId="7" fillId="0" borderId="41" xfId="0" applyNumberFormat="1" applyFont="1" applyBorder="1"/>
    <xf numFmtId="0" fontId="7" fillId="0" borderId="41" xfId="0" applyFont="1" applyBorder="1"/>
    <xf numFmtId="3" fontId="11" fillId="0" borderId="41" xfId="0" applyNumberFormat="1" applyFont="1" applyBorder="1"/>
    <xf numFmtId="3" fontId="11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4" fillId="5" borderId="11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workbookViewId="0">
      <selection activeCell="A7" sqref="A7"/>
    </sheetView>
  </sheetViews>
  <sheetFormatPr defaultColWidth="8.88671875" defaultRowHeight="13.8" x14ac:dyDescent="0.25"/>
  <cols>
    <col min="1" max="1" width="4.88671875" style="1" customWidth="1"/>
    <col min="2" max="2" width="3.6640625" style="1" bestFit="1" customWidth="1"/>
    <col min="3" max="3" width="50.109375" style="1" customWidth="1"/>
    <col min="4" max="4" width="14.88671875" style="2" customWidth="1"/>
    <col min="5" max="8" width="13.33203125" style="2" customWidth="1"/>
    <col min="9" max="10" width="14.109375" style="2" customWidth="1"/>
    <col min="11" max="11" width="12.33203125" style="2" customWidth="1"/>
    <col min="12" max="12" width="14.6640625" style="2" customWidth="1"/>
    <col min="13" max="13" width="14.109375" style="2" customWidth="1"/>
    <col min="14" max="16" width="13.33203125" style="2" customWidth="1"/>
    <col min="17" max="20" width="12.33203125" style="2" customWidth="1"/>
    <col min="21" max="23" width="14.33203125" style="2" customWidth="1"/>
    <col min="24" max="24" width="11" style="3" bestFit="1" customWidth="1"/>
    <col min="25" max="16384" width="8.88671875" style="3"/>
  </cols>
  <sheetData>
    <row r="1" spans="1:24" ht="28.2" x14ac:dyDescent="0.5">
      <c r="C1" s="92" t="s">
        <v>82</v>
      </c>
    </row>
    <row r="2" spans="1:24" x14ac:dyDescent="0.25">
      <c r="A2" s="93" t="s">
        <v>76</v>
      </c>
      <c r="C2" s="4" t="s">
        <v>81</v>
      </c>
    </row>
    <row r="3" spans="1:24" x14ac:dyDescent="0.25">
      <c r="A3" s="93" t="s">
        <v>77</v>
      </c>
      <c r="C3" s="4" t="s">
        <v>80</v>
      </c>
    </row>
    <row r="4" spans="1:24" x14ac:dyDescent="0.25">
      <c r="C4" s="4"/>
    </row>
    <row r="5" spans="1:24" ht="14.4" thickBot="1" x14ac:dyDescent="0.3">
      <c r="A5" s="4" t="s">
        <v>0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5" t="s">
        <v>1</v>
      </c>
      <c r="M5" s="5" t="s">
        <v>1</v>
      </c>
      <c r="N5" s="5" t="s">
        <v>1</v>
      </c>
      <c r="O5" s="5" t="s">
        <v>1</v>
      </c>
      <c r="P5" s="5" t="s">
        <v>1</v>
      </c>
      <c r="Q5" s="5" t="s">
        <v>1</v>
      </c>
      <c r="R5" s="5" t="s">
        <v>1</v>
      </c>
      <c r="S5" s="5" t="s">
        <v>1</v>
      </c>
      <c r="T5" s="5" t="s">
        <v>1</v>
      </c>
      <c r="U5" s="5" t="s">
        <v>1</v>
      </c>
      <c r="V5" s="5" t="s">
        <v>1</v>
      </c>
      <c r="W5" s="5" t="s">
        <v>1</v>
      </c>
    </row>
    <row r="6" spans="1:24" ht="14.4" thickBot="1" x14ac:dyDescent="0.3">
      <c r="A6" s="6" t="s">
        <v>2</v>
      </c>
      <c r="B6" s="7" t="s">
        <v>3</v>
      </c>
      <c r="C6" s="8" t="s">
        <v>4</v>
      </c>
      <c r="D6" s="109" t="s">
        <v>83</v>
      </c>
      <c r="E6" s="110"/>
      <c r="F6" s="110"/>
      <c r="G6" s="110"/>
      <c r="H6" s="110"/>
      <c r="I6" s="110"/>
      <c r="J6" s="110"/>
      <c r="K6" s="110"/>
      <c r="L6" s="110"/>
      <c r="M6" s="111"/>
      <c r="N6" s="112" t="s">
        <v>84</v>
      </c>
      <c r="O6" s="112"/>
      <c r="P6" s="112"/>
      <c r="Q6" s="113"/>
      <c r="R6" s="114" t="s">
        <v>85</v>
      </c>
      <c r="S6" s="115"/>
      <c r="T6" s="116"/>
      <c r="U6" s="125" t="s">
        <v>86</v>
      </c>
      <c r="V6" s="117"/>
      <c r="W6" s="118"/>
    </row>
    <row r="7" spans="1:24" x14ac:dyDescent="0.25">
      <c r="A7" s="9"/>
      <c r="B7" s="10"/>
      <c r="C7" s="11"/>
      <c r="D7" s="119" t="s">
        <v>5</v>
      </c>
      <c r="E7" s="120"/>
      <c r="F7" s="120"/>
      <c r="G7" s="120"/>
      <c r="H7" s="121"/>
      <c r="I7" s="119" t="s">
        <v>6</v>
      </c>
      <c r="J7" s="120"/>
      <c r="K7" s="120"/>
      <c r="L7" s="120"/>
      <c r="M7" s="121"/>
      <c r="N7" s="119" t="s">
        <v>7</v>
      </c>
      <c r="O7" s="120"/>
      <c r="P7" s="121"/>
      <c r="Q7" s="71" t="s">
        <v>8</v>
      </c>
      <c r="R7" s="119" t="s">
        <v>9</v>
      </c>
      <c r="S7" s="120"/>
      <c r="T7" s="121"/>
      <c r="U7" s="122"/>
      <c r="V7" s="123"/>
      <c r="W7" s="124"/>
    </row>
    <row r="8" spans="1:24" ht="14.4" thickBot="1" x14ac:dyDescent="0.3">
      <c r="A8" s="12"/>
      <c r="B8" s="13"/>
      <c r="C8" s="14"/>
      <c r="D8" s="15" t="s">
        <v>10</v>
      </c>
      <c r="E8" s="16" t="s">
        <v>11</v>
      </c>
      <c r="F8" s="16" t="s">
        <v>12</v>
      </c>
      <c r="G8" s="16" t="s">
        <v>13</v>
      </c>
      <c r="H8" s="17" t="s">
        <v>14</v>
      </c>
      <c r="I8" s="15" t="s">
        <v>10</v>
      </c>
      <c r="J8" s="16" t="s">
        <v>11</v>
      </c>
      <c r="K8" s="16" t="s">
        <v>12</v>
      </c>
      <c r="L8" s="16" t="s">
        <v>13</v>
      </c>
      <c r="M8" s="17" t="s">
        <v>14</v>
      </c>
      <c r="N8" s="15" t="s">
        <v>10</v>
      </c>
      <c r="O8" s="18" t="s">
        <v>13</v>
      </c>
      <c r="P8" s="20" t="s">
        <v>14</v>
      </c>
      <c r="Q8" s="20" t="s">
        <v>15</v>
      </c>
      <c r="R8" s="15" t="s">
        <v>10</v>
      </c>
      <c r="S8" s="19" t="s">
        <v>13</v>
      </c>
      <c r="T8" s="20" t="s">
        <v>14</v>
      </c>
      <c r="U8" s="15" t="s">
        <v>10</v>
      </c>
      <c r="V8" s="19" t="s">
        <v>13</v>
      </c>
      <c r="W8" s="20" t="s">
        <v>14</v>
      </c>
    </row>
    <row r="9" spans="1:24" x14ac:dyDescent="0.25">
      <c r="A9" s="94" t="s">
        <v>16</v>
      </c>
      <c r="B9" s="95"/>
      <c r="C9" s="96" t="s">
        <v>17</v>
      </c>
      <c r="D9" s="78">
        <v>140000</v>
      </c>
      <c r="E9" s="79"/>
      <c r="F9" s="80"/>
      <c r="G9" s="74">
        <f>SUM(E9:F9)</f>
        <v>0</v>
      </c>
      <c r="H9" s="75">
        <f>+D9+G9</f>
        <v>140000</v>
      </c>
      <c r="I9" s="78">
        <v>590000</v>
      </c>
      <c r="J9" s="79"/>
      <c r="K9" s="80"/>
      <c r="L9" s="74"/>
      <c r="M9" s="75">
        <f>+I9+L9</f>
        <v>590000</v>
      </c>
      <c r="N9" s="78">
        <v>505210</v>
      </c>
      <c r="O9" s="79"/>
      <c r="P9" s="76">
        <f>+N9+O9</f>
        <v>505210</v>
      </c>
      <c r="Q9" s="88"/>
      <c r="R9" s="78"/>
      <c r="S9" s="79"/>
      <c r="T9" s="76">
        <f>+R9+S9</f>
        <v>0</v>
      </c>
      <c r="U9" s="73">
        <f>+D9+I9+N9+Q9+R9</f>
        <v>1235210</v>
      </c>
      <c r="V9" s="74">
        <f>+G9+L9+O9+S9</f>
        <v>0</v>
      </c>
      <c r="W9" s="76">
        <f>+H9+M9+P9+Q9+T9</f>
        <v>1235210</v>
      </c>
      <c r="X9" s="103"/>
    </row>
    <row r="10" spans="1:24" x14ac:dyDescent="0.25">
      <c r="A10" s="97" t="s">
        <v>18</v>
      </c>
      <c r="B10" s="98"/>
      <c r="C10" s="99" t="s">
        <v>19</v>
      </c>
      <c r="D10" s="78">
        <v>410400</v>
      </c>
      <c r="E10" s="79"/>
      <c r="F10" s="79"/>
      <c r="G10" s="74">
        <f>SUM(E10:F10)</f>
        <v>0</v>
      </c>
      <c r="H10" s="75">
        <f>+D10+G10</f>
        <v>410400</v>
      </c>
      <c r="I10" s="78"/>
      <c r="J10" s="79"/>
      <c r="K10" s="79"/>
      <c r="L10" s="74">
        <f t="shared" ref="L10:L28" si="0">SUM(J10:K10)</f>
        <v>0</v>
      </c>
      <c r="M10" s="75">
        <f t="shared" ref="M10:M28" si="1">+I10+L10</f>
        <v>0</v>
      </c>
      <c r="N10" s="78"/>
      <c r="O10" s="79"/>
      <c r="P10" s="76">
        <f t="shared" ref="P10:P28" si="2">+N10+O10</f>
        <v>0</v>
      </c>
      <c r="Q10" s="89"/>
      <c r="R10" s="78"/>
      <c r="S10" s="79"/>
      <c r="T10" s="76">
        <f t="shared" ref="T10:T28" si="3">+R10+S10</f>
        <v>0</v>
      </c>
      <c r="U10" s="73">
        <f>+D10+I10+N10+Q10+R10</f>
        <v>410400</v>
      </c>
      <c r="V10" s="74">
        <f>+G10+L10+O10+S10</f>
        <v>0</v>
      </c>
      <c r="W10" s="76">
        <f t="shared" ref="W10:W28" si="4">+H10+M10+P10+Q10+T10</f>
        <v>410400</v>
      </c>
      <c r="X10" s="103"/>
    </row>
    <row r="11" spans="1:24" x14ac:dyDescent="0.25">
      <c r="A11" s="97" t="s">
        <v>20</v>
      </c>
      <c r="B11" s="98"/>
      <c r="C11" s="99" t="s">
        <v>21</v>
      </c>
      <c r="D11" s="78"/>
      <c r="E11" s="81"/>
      <c r="F11" s="79"/>
      <c r="G11" s="74">
        <f t="shared" ref="G11:G28" si="5">SUM(E11:F11)</f>
        <v>0</v>
      </c>
      <c r="H11" s="75">
        <f t="shared" ref="H11:H28" si="6">+D11+G11</f>
        <v>0</v>
      </c>
      <c r="I11" s="78"/>
      <c r="J11" s="81"/>
      <c r="K11" s="79"/>
      <c r="L11" s="74">
        <f t="shared" si="0"/>
        <v>0</v>
      </c>
      <c r="M11" s="75">
        <f t="shared" si="1"/>
        <v>0</v>
      </c>
      <c r="N11" s="87"/>
      <c r="O11" s="79"/>
      <c r="P11" s="76">
        <f t="shared" si="2"/>
        <v>0</v>
      </c>
      <c r="Q11" s="89"/>
      <c r="R11" s="87"/>
      <c r="S11" s="79"/>
      <c r="T11" s="76">
        <f t="shared" si="3"/>
        <v>0</v>
      </c>
      <c r="U11" s="73">
        <f t="shared" ref="U11" si="7">+D11+I11+N11+Q11+R11</f>
        <v>0</v>
      </c>
      <c r="V11" s="74">
        <f t="shared" ref="V11:V12" si="8">+G11+L11+O11+S11</f>
        <v>0</v>
      </c>
      <c r="W11" s="76">
        <f t="shared" si="4"/>
        <v>0</v>
      </c>
      <c r="X11" s="104"/>
    </row>
    <row r="12" spans="1:24" x14ac:dyDescent="0.25">
      <c r="A12" s="97" t="s">
        <v>22</v>
      </c>
      <c r="B12" s="98"/>
      <c r="C12" s="99" t="s">
        <v>23</v>
      </c>
      <c r="D12" s="78">
        <v>50000</v>
      </c>
      <c r="E12" s="79"/>
      <c r="F12" s="79"/>
      <c r="G12" s="74">
        <f t="shared" si="5"/>
        <v>0</v>
      </c>
      <c r="H12" s="75">
        <f t="shared" si="6"/>
        <v>50000</v>
      </c>
      <c r="I12" s="78"/>
      <c r="J12" s="79"/>
      <c r="K12" s="79"/>
      <c r="L12" s="74">
        <f t="shared" si="0"/>
        <v>0</v>
      </c>
      <c r="M12" s="75">
        <f t="shared" si="1"/>
        <v>0</v>
      </c>
      <c r="N12" s="78"/>
      <c r="O12" s="79"/>
      <c r="P12" s="76">
        <f t="shared" si="2"/>
        <v>0</v>
      </c>
      <c r="Q12" s="89"/>
      <c r="R12" s="78"/>
      <c r="S12" s="79"/>
      <c r="T12" s="76">
        <f t="shared" si="3"/>
        <v>0</v>
      </c>
      <c r="U12" s="73">
        <f t="shared" ref="U12:U20" si="9">+D12+I12+N12+Q12+R12</f>
        <v>50000</v>
      </c>
      <c r="V12" s="74">
        <f t="shared" si="8"/>
        <v>0</v>
      </c>
      <c r="W12" s="76">
        <f t="shared" si="4"/>
        <v>50000</v>
      </c>
      <c r="X12" s="103"/>
    </row>
    <row r="13" spans="1:24" x14ac:dyDescent="0.25">
      <c r="A13" s="97" t="s">
        <v>24</v>
      </c>
      <c r="B13" s="98"/>
      <c r="C13" s="99" t="s">
        <v>25</v>
      </c>
      <c r="D13" s="78">
        <v>10000</v>
      </c>
      <c r="E13" s="79"/>
      <c r="F13" s="79"/>
      <c r="G13" s="74">
        <f t="shared" si="5"/>
        <v>0</v>
      </c>
      <c r="H13" s="75">
        <f t="shared" si="6"/>
        <v>10000</v>
      </c>
      <c r="I13" s="78"/>
      <c r="J13" s="79"/>
      <c r="K13" s="79"/>
      <c r="L13" s="74">
        <f t="shared" si="0"/>
        <v>0</v>
      </c>
      <c r="M13" s="75">
        <f t="shared" si="1"/>
        <v>0</v>
      </c>
      <c r="N13" s="78"/>
      <c r="O13" s="79"/>
      <c r="P13" s="76">
        <f t="shared" si="2"/>
        <v>0</v>
      </c>
      <c r="Q13" s="89"/>
      <c r="R13" s="78"/>
      <c r="S13" s="79"/>
      <c r="T13" s="76">
        <f t="shared" si="3"/>
        <v>0</v>
      </c>
      <c r="U13" s="73">
        <f t="shared" si="9"/>
        <v>10000</v>
      </c>
      <c r="V13" s="74">
        <f t="shared" ref="V13:V20" si="10">+G13+L13+O13+S13</f>
        <v>0</v>
      </c>
      <c r="W13" s="76">
        <f t="shared" si="4"/>
        <v>10000</v>
      </c>
      <c r="X13" s="103"/>
    </row>
    <row r="14" spans="1:24" x14ac:dyDescent="0.25">
      <c r="A14" s="97" t="s">
        <v>26</v>
      </c>
      <c r="B14" s="98"/>
      <c r="C14" s="99" t="s">
        <v>27</v>
      </c>
      <c r="D14" s="78"/>
      <c r="E14" s="79"/>
      <c r="F14" s="79"/>
      <c r="G14" s="74">
        <f t="shared" si="5"/>
        <v>0</v>
      </c>
      <c r="H14" s="75">
        <f t="shared" si="6"/>
        <v>0</v>
      </c>
      <c r="I14" s="78"/>
      <c r="J14" s="79"/>
      <c r="K14" s="79"/>
      <c r="L14" s="74">
        <f t="shared" si="0"/>
        <v>0</v>
      </c>
      <c r="M14" s="75">
        <f t="shared" si="1"/>
        <v>0</v>
      </c>
      <c r="N14" s="78"/>
      <c r="O14" s="79"/>
      <c r="P14" s="76">
        <f t="shared" si="2"/>
        <v>0</v>
      </c>
      <c r="Q14" s="89"/>
      <c r="R14" s="78"/>
      <c r="S14" s="79"/>
      <c r="T14" s="76">
        <f t="shared" si="3"/>
        <v>0</v>
      </c>
      <c r="U14" s="73">
        <f t="shared" si="9"/>
        <v>0</v>
      </c>
      <c r="V14" s="74">
        <f t="shared" si="10"/>
        <v>0</v>
      </c>
      <c r="W14" s="76">
        <f t="shared" si="4"/>
        <v>0</v>
      </c>
      <c r="X14" s="103"/>
    </row>
    <row r="15" spans="1:24" x14ac:dyDescent="0.25">
      <c r="A15" s="97" t="s">
        <v>28</v>
      </c>
      <c r="B15" s="98"/>
      <c r="C15" s="99" t="s">
        <v>29</v>
      </c>
      <c r="D15" s="78">
        <v>158700</v>
      </c>
      <c r="E15" s="79"/>
      <c r="F15" s="79"/>
      <c r="G15" s="74">
        <f t="shared" si="5"/>
        <v>0</v>
      </c>
      <c r="H15" s="75">
        <f t="shared" si="6"/>
        <v>158700</v>
      </c>
      <c r="I15" s="78">
        <v>290000</v>
      </c>
      <c r="J15" s="79"/>
      <c r="K15" s="79"/>
      <c r="L15" s="74">
        <f t="shared" si="0"/>
        <v>0</v>
      </c>
      <c r="M15" s="75">
        <f t="shared" si="1"/>
        <v>290000</v>
      </c>
      <c r="N15" s="78"/>
      <c r="O15" s="79"/>
      <c r="P15" s="76">
        <f t="shared" si="2"/>
        <v>0</v>
      </c>
      <c r="Q15" s="89"/>
      <c r="R15" s="78"/>
      <c r="S15" s="79"/>
      <c r="T15" s="76">
        <f t="shared" si="3"/>
        <v>0</v>
      </c>
      <c r="U15" s="73">
        <f t="shared" si="9"/>
        <v>448700</v>
      </c>
      <c r="V15" s="74">
        <f t="shared" si="10"/>
        <v>0</v>
      </c>
      <c r="W15" s="76">
        <f t="shared" si="4"/>
        <v>448700</v>
      </c>
      <c r="X15" s="103"/>
    </row>
    <row r="16" spans="1:24" x14ac:dyDescent="0.25">
      <c r="A16" s="97" t="s">
        <v>30</v>
      </c>
      <c r="B16" s="98"/>
      <c r="C16" s="99" t="s">
        <v>31</v>
      </c>
      <c r="D16" s="78">
        <v>130000</v>
      </c>
      <c r="E16" s="79"/>
      <c r="F16" s="82"/>
      <c r="G16" s="74">
        <f t="shared" si="5"/>
        <v>0</v>
      </c>
      <c r="H16" s="75">
        <f t="shared" si="6"/>
        <v>130000</v>
      </c>
      <c r="I16" s="78"/>
      <c r="J16" s="79"/>
      <c r="K16" s="79"/>
      <c r="L16" s="74">
        <f t="shared" si="0"/>
        <v>0</v>
      </c>
      <c r="M16" s="75">
        <f t="shared" si="1"/>
        <v>0</v>
      </c>
      <c r="N16" s="78">
        <v>4376000</v>
      </c>
      <c r="O16" s="79"/>
      <c r="P16" s="76">
        <f t="shared" si="2"/>
        <v>4376000</v>
      </c>
      <c r="Q16" s="89"/>
      <c r="R16" s="78"/>
      <c r="S16" s="79"/>
      <c r="T16" s="76">
        <f t="shared" si="3"/>
        <v>0</v>
      </c>
      <c r="U16" s="73">
        <f t="shared" si="9"/>
        <v>4506000</v>
      </c>
      <c r="V16" s="74">
        <f t="shared" si="10"/>
        <v>0</v>
      </c>
      <c r="W16" s="76">
        <f t="shared" si="4"/>
        <v>4506000</v>
      </c>
      <c r="X16" s="103"/>
    </row>
    <row r="17" spans="1:24" x14ac:dyDescent="0.25">
      <c r="A17" s="97" t="s">
        <v>32</v>
      </c>
      <c r="B17" s="98"/>
      <c r="C17" s="99" t="s">
        <v>33</v>
      </c>
      <c r="D17" s="78"/>
      <c r="E17" s="79"/>
      <c r="F17" s="79"/>
      <c r="G17" s="74">
        <f t="shared" si="5"/>
        <v>0</v>
      </c>
      <c r="H17" s="75">
        <f t="shared" si="6"/>
        <v>0</v>
      </c>
      <c r="I17" s="78"/>
      <c r="J17" s="79"/>
      <c r="K17" s="82"/>
      <c r="L17" s="74">
        <f t="shared" si="0"/>
        <v>0</v>
      </c>
      <c r="M17" s="75">
        <f t="shared" si="1"/>
        <v>0</v>
      </c>
      <c r="N17" s="78">
        <v>1514100</v>
      </c>
      <c r="O17" s="79"/>
      <c r="P17" s="76">
        <f t="shared" si="2"/>
        <v>1514100</v>
      </c>
      <c r="Q17" s="89"/>
      <c r="R17" s="78"/>
      <c r="S17" s="79"/>
      <c r="T17" s="76">
        <f t="shared" si="3"/>
        <v>0</v>
      </c>
      <c r="U17" s="73">
        <f t="shared" si="9"/>
        <v>1514100</v>
      </c>
      <c r="V17" s="74">
        <f t="shared" si="10"/>
        <v>0</v>
      </c>
      <c r="W17" s="76">
        <f t="shared" si="4"/>
        <v>1514100</v>
      </c>
      <c r="X17" s="103"/>
    </row>
    <row r="18" spans="1:24" x14ac:dyDescent="0.25">
      <c r="A18" s="97" t="s">
        <v>34</v>
      </c>
      <c r="B18" s="98"/>
      <c r="C18" s="99" t="s">
        <v>35</v>
      </c>
      <c r="D18" s="78"/>
      <c r="E18" s="79"/>
      <c r="F18" s="79"/>
      <c r="G18" s="74">
        <f t="shared" si="5"/>
        <v>0</v>
      </c>
      <c r="H18" s="75">
        <f t="shared" si="6"/>
        <v>0</v>
      </c>
      <c r="I18" s="78"/>
      <c r="J18" s="79"/>
      <c r="K18" s="79"/>
      <c r="L18" s="74">
        <f t="shared" si="0"/>
        <v>0</v>
      </c>
      <c r="M18" s="75">
        <f t="shared" si="1"/>
        <v>0</v>
      </c>
      <c r="N18" s="78">
        <v>18170</v>
      </c>
      <c r="O18" s="79"/>
      <c r="P18" s="76">
        <f t="shared" si="2"/>
        <v>18170</v>
      </c>
      <c r="Q18" s="89"/>
      <c r="R18" s="78"/>
      <c r="S18" s="79"/>
      <c r="T18" s="76">
        <f t="shared" si="3"/>
        <v>0</v>
      </c>
      <c r="U18" s="73">
        <f t="shared" si="9"/>
        <v>18170</v>
      </c>
      <c r="V18" s="74">
        <f t="shared" si="10"/>
        <v>0</v>
      </c>
      <c r="W18" s="76">
        <f t="shared" si="4"/>
        <v>18170</v>
      </c>
      <c r="X18" s="103"/>
    </row>
    <row r="19" spans="1:24" x14ac:dyDescent="0.25">
      <c r="A19" s="97" t="s">
        <v>36</v>
      </c>
      <c r="B19" s="98"/>
      <c r="C19" s="99" t="s">
        <v>37</v>
      </c>
      <c r="D19" s="78"/>
      <c r="E19" s="79"/>
      <c r="F19" s="79"/>
      <c r="G19" s="74">
        <f t="shared" si="5"/>
        <v>0</v>
      </c>
      <c r="H19" s="75">
        <f t="shared" si="6"/>
        <v>0</v>
      </c>
      <c r="I19" s="78"/>
      <c r="J19" s="79"/>
      <c r="K19" s="79"/>
      <c r="L19" s="74">
        <f t="shared" si="0"/>
        <v>0</v>
      </c>
      <c r="M19" s="75">
        <f t="shared" si="1"/>
        <v>0</v>
      </c>
      <c r="N19" s="78">
        <v>86520</v>
      </c>
      <c r="O19" s="79"/>
      <c r="P19" s="76">
        <f t="shared" si="2"/>
        <v>86520</v>
      </c>
      <c r="Q19" s="89"/>
      <c r="R19" s="78"/>
      <c r="S19" s="79"/>
      <c r="T19" s="76">
        <f t="shared" si="3"/>
        <v>0</v>
      </c>
      <c r="U19" s="73">
        <f t="shared" si="9"/>
        <v>86520</v>
      </c>
      <c r="V19" s="74">
        <f t="shared" si="10"/>
        <v>0</v>
      </c>
      <c r="W19" s="76">
        <f t="shared" si="4"/>
        <v>86520</v>
      </c>
      <c r="X19" s="103"/>
    </row>
    <row r="20" spans="1:24" x14ac:dyDescent="0.25">
      <c r="A20" s="97" t="s">
        <v>78</v>
      </c>
      <c r="B20" s="98"/>
      <c r="C20" s="99" t="s">
        <v>79</v>
      </c>
      <c r="D20" s="78"/>
      <c r="E20" s="79"/>
      <c r="F20" s="79"/>
      <c r="G20" s="74">
        <f t="shared" ref="G20" si="11">SUM(E20:F20)</f>
        <v>0</v>
      </c>
      <c r="H20" s="75">
        <f t="shared" ref="H20" si="12">+D20+G20</f>
        <v>0</v>
      </c>
      <c r="I20" s="78"/>
      <c r="J20" s="79"/>
      <c r="K20" s="79"/>
      <c r="L20" s="74">
        <f t="shared" ref="L20" si="13">SUM(J20:K20)</f>
        <v>0</v>
      </c>
      <c r="M20" s="75">
        <f t="shared" ref="M20" si="14">+I20+L20</f>
        <v>0</v>
      </c>
      <c r="N20" s="78"/>
      <c r="O20" s="79"/>
      <c r="P20" s="76">
        <f t="shared" ref="P20" si="15">+N20+O20</f>
        <v>0</v>
      </c>
      <c r="Q20" s="89"/>
      <c r="R20" s="78"/>
      <c r="S20" s="79"/>
      <c r="T20" s="76">
        <f t="shared" ref="T20" si="16">+R20+S20</f>
        <v>0</v>
      </c>
      <c r="U20" s="73">
        <f t="shared" si="9"/>
        <v>0</v>
      </c>
      <c r="V20" s="74">
        <f t="shared" si="10"/>
        <v>0</v>
      </c>
      <c r="W20" s="76">
        <f t="shared" ref="W20" si="17">+H20+M20+P20+Q20+T20</f>
        <v>0</v>
      </c>
      <c r="X20" s="103"/>
    </row>
    <row r="21" spans="1:24" x14ac:dyDescent="0.25">
      <c r="A21" s="97" t="s">
        <v>38</v>
      </c>
      <c r="B21" s="98"/>
      <c r="C21" s="99" t="s">
        <v>39</v>
      </c>
      <c r="D21" s="78"/>
      <c r="E21" s="81"/>
      <c r="F21" s="79"/>
      <c r="G21" s="74">
        <f t="shared" si="5"/>
        <v>0</v>
      </c>
      <c r="H21" s="75">
        <f t="shared" si="6"/>
        <v>0</v>
      </c>
      <c r="I21" s="78"/>
      <c r="J21" s="81"/>
      <c r="K21" s="79"/>
      <c r="L21" s="74">
        <f t="shared" si="0"/>
        <v>0</v>
      </c>
      <c r="M21" s="75">
        <f t="shared" si="1"/>
        <v>0</v>
      </c>
      <c r="N21" s="87"/>
      <c r="O21" s="79"/>
      <c r="P21" s="76">
        <f t="shared" si="2"/>
        <v>0</v>
      </c>
      <c r="Q21" s="89"/>
      <c r="R21" s="87"/>
      <c r="S21" s="79"/>
      <c r="T21" s="76">
        <f t="shared" si="3"/>
        <v>0</v>
      </c>
      <c r="U21" s="73">
        <f t="shared" ref="U21:U22" si="18">+D21+I21+N21+Q21+R21</f>
        <v>0</v>
      </c>
      <c r="V21" s="74">
        <f t="shared" ref="V21:V22" si="19">+G21+L21+O21+S21</f>
        <v>0</v>
      </c>
      <c r="W21" s="76">
        <f t="shared" si="4"/>
        <v>0</v>
      </c>
      <c r="X21" s="104"/>
    </row>
    <row r="22" spans="1:24" x14ac:dyDescent="0.25">
      <c r="A22" s="97" t="s">
        <v>40</v>
      </c>
      <c r="B22" s="98"/>
      <c r="C22" s="99" t="s">
        <v>41</v>
      </c>
      <c r="D22" s="78"/>
      <c r="E22" s="81"/>
      <c r="F22" s="79"/>
      <c r="G22" s="74">
        <f t="shared" si="5"/>
        <v>0</v>
      </c>
      <c r="H22" s="75">
        <f t="shared" si="6"/>
        <v>0</v>
      </c>
      <c r="I22" s="78"/>
      <c r="J22" s="81"/>
      <c r="K22" s="79"/>
      <c r="L22" s="74">
        <f t="shared" si="0"/>
        <v>0</v>
      </c>
      <c r="M22" s="75">
        <f t="shared" si="1"/>
        <v>0</v>
      </c>
      <c r="N22" s="87"/>
      <c r="O22" s="79"/>
      <c r="P22" s="76">
        <f t="shared" si="2"/>
        <v>0</v>
      </c>
      <c r="Q22" s="89"/>
      <c r="R22" s="87"/>
      <c r="S22" s="79"/>
      <c r="T22" s="76">
        <f t="shared" si="3"/>
        <v>0</v>
      </c>
      <c r="U22" s="73">
        <f t="shared" si="18"/>
        <v>0</v>
      </c>
      <c r="V22" s="74">
        <f t="shared" si="19"/>
        <v>0</v>
      </c>
      <c r="W22" s="76">
        <f t="shared" si="4"/>
        <v>0</v>
      </c>
      <c r="X22" s="104"/>
    </row>
    <row r="23" spans="1:24" x14ac:dyDescent="0.25">
      <c r="A23" s="97" t="s">
        <v>42</v>
      </c>
      <c r="B23" s="98"/>
      <c r="C23" s="99" t="s">
        <v>43</v>
      </c>
      <c r="D23" s="78"/>
      <c r="E23" s="79"/>
      <c r="F23" s="79"/>
      <c r="G23" s="74">
        <f t="shared" si="5"/>
        <v>0</v>
      </c>
      <c r="H23" s="75">
        <f t="shared" si="6"/>
        <v>0</v>
      </c>
      <c r="I23" s="78"/>
      <c r="J23" s="79"/>
      <c r="K23" s="79"/>
      <c r="L23" s="74">
        <f t="shared" si="0"/>
        <v>0</v>
      </c>
      <c r="M23" s="75">
        <f t="shared" si="1"/>
        <v>0</v>
      </c>
      <c r="N23" s="78"/>
      <c r="O23" s="79"/>
      <c r="P23" s="76">
        <f t="shared" si="2"/>
        <v>0</v>
      </c>
      <c r="Q23" s="89"/>
      <c r="R23" s="78"/>
      <c r="S23" s="79"/>
      <c r="T23" s="76">
        <f t="shared" si="3"/>
        <v>0</v>
      </c>
      <c r="U23" s="73">
        <f>+D23+I23+N23+Q23+R23</f>
        <v>0</v>
      </c>
      <c r="V23" s="74">
        <f>+G23+L23+O23+S23</f>
        <v>0</v>
      </c>
      <c r="W23" s="76">
        <f t="shared" si="4"/>
        <v>0</v>
      </c>
      <c r="X23" s="103"/>
    </row>
    <row r="24" spans="1:24" x14ac:dyDescent="0.25">
      <c r="A24" s="97" t="s">
        <v>44</v>
      </c>
      <c r="B24" s="98"/>
      <c r="C24" s="99" t="s">
        <v>45</v>
      </c>
      <c r="D24" s="78">
        <v>15000</v>
      </c>
      <c r="E24" s="81"/>
      <c r="F24" s="79"/>
      <c r="G24" s="74">
        <f t="shared" si="5"/>
        <v>0</v>
      </c>
      <c r="H24" s="75">
        <f t="shared" si="6"/>
        <v>15000</v>
      </c>
      <c r="I24" s="78"/>
      <c r="J24" s="81"/>
      <c r="K24" s="79"/>
      <c r="L24" s="74">
        <f t="shared" si="0"/>
        <v>0</v>
      </c>
      <c r="M24" s="75">
        <f t="shared" si="1"/>
        <v>0</v>
      </c>
      <c r="N24" s="78"/>
      <c r="O24" s="79"/>
      <c r="P24" s="76">
        <f t="shared" si="2"/>
        <v>0</v>
      </c>
      <c r="Q24" s="89"/>
      <c r="R24" s="78"/>
      <c r="S24" s="79"/>
      <c r="T24" s="76">
        <f t="shared" si="3"/>
        <v>0</v>
      </c>
      <c r="U24" s="73">
        <f>+D24+I24+N24+Q24+R24</f>
        <v>15000</v>
      </c>
      <c r="V24" s="74">
        <f>+G24+L24+O24+S24</f>
        <v>0</v>
      </c>
      <c r="W24" s="76">
        <f t="shared" si="4"/>
        <v>15000</v>
      </c>
      <c r="X24" s="103"/>
    </row>
    <row r="25" spans="1:24" x14ac:dyDescent="0.25">
      <c r="A25" s="97" t="s">
        <v>46</v>
      </c>
      <c r="B25" s="98"/>
      <c r="C25" s="99" t="s">
        <v>47</v>
      </c>
      <c r="D25" s="78">
        <v>30000</v>
      </c>
      <c r="E25" s="79"/>
      <c r="F25" s="79"/>
      <c r="G25" s="74">
        <f t="shared" si="5"/>
        <v>0</v>
      </c>
      <c r="H25" s="75">
        <f t="shared" si="6"/>
        <v>30000</v>
      </c>
      <c r="I25" s="78"/>
      <c r="J25" s="79"/>
      <c r="K25" s="79"/>
      <c r="L25" s="74">
        <f t="shared" si="0"/>
        <v>0</v>
      </c>
      <c r="M25" s="75">
        <f t="shared" si="1"/>
        <v>0</v>
      </c>
      <c r="N25" s="78"/>
      <c r="O25" s="79"/>
      <c r="P25" s="76">
        <f t="shared" si="2"/>
        <v>0</v>
      </c>
      <c r="Q25" s="89"/>
      <c r="R25" s="78"/>
      <c r="S25" s="79"/>
      <c r="T25" s="76">
        <f t="shared" si="3"/>
        <v>0</v>
      </c>
      <c r="U25" s="73">
        <f>+D25+I25+N25+Q25+R25</f>
        <v>30000</v>
      </c>
      <c r="V25" s="74">
        <f>+G25+L25+O25+S25</f>
        <v>0</v>
      </c>
      <c r="W25" s="76">
        <f t="shared" si="4"/>
        <v>30000</v>
      </c>
      <c r="X25" s="103"/>
    </row>
    <row r="26" spans="1:24" x14ac:dyDescent="0.25">
      <c r="A26" s="97" t="s">
        <v>48</v>
      </c>
      <c r="B26" s="98"/>
      <c r="C26" s="99" t="s">
        <v>49</v>
      </c>
      <c r="D26" s="78"/>
      <c r="E26" s="81"/>
      <c r="F26" s="79"/>
      <c r="G26" s="74">
        <f t="shared" si="5"/>
        <v>0</v>
      </c>
      <c r="H26" s="75">
        <f t="shared" si="6"/>
        <v>0</v>
      </c>
      <c r="I26" s="78"/>
      <c r="J26" s="81"/>
      <c r="K26" s="79"/>
      <c r="L26" s="74">
        <f t="shared" si="0"/>
        <v>0</v>
      </c>
      <c r="M26" s="75">
        <f t="shared" si="1"/>
        <v>0</v>
      </c>
      <c r="N26" s="87"/>
      <c r="O26" s="79"/>
      <c r="P26" s="76">
        <f t="shared" si="2"/>
        <v>0</v>
      </c>
      <c r="Q26" s="89"/>
      <c r="R26" s="87"/>
      <c r="S26" s="79"/>
      <c r="T26" s="76">
        <f t="shared" si="3"/>
        <v>0</v>
      </c>
      <c r="U26" s="73">
        <f t="shared" ref="U26" si="20">+D26+I26+N26+Q26+R26</f>
        <v>0</v>
      </c>
      <c r="V26" s="74">
        <f t="shared" ref="V26" si="21">+G26+L26+O26+S26</f>
        <v>0</v>
      </c>
      <c r="W26" s="76">
        <f t="shared" si="4"/>
        <v>0</v>
      </c>
      <c r="X26" s="104"/>
    </row>
    <row r="27" spans="1:24" x14ac:dyDescent="0.25">
      <c r="A27" s="97" t="s">
        <v>50</v>
      </c>
      <c r="B27" s="98"/>
      <c r="C27" s="99" t="s">
        <v>51</v>
      </c>
      <c r="D27" s="78"/>
      <c r="E27" s="79"/>
      <c r="F27" s="79"/>
      <c r="G27" s="74">
        <f t="shared" si="5"/>
        <v>0</v>
      </c>
      <c r="H27" s="75">
        <f t="shared" si="6"/>
        <v>0</v>
      </c>
      <c r="I27" s="78"/>
      <c r="J27" s="79"/>
      <c r="K27" s="79"/>
      <c r="L27" s="74">
        <f t="shared" si="0"/>
        <v>0</v>
      </c>
      <c r="M27" s="75">
        <f t="shared" si="1"/>
        <v>0</v>
      </c>
      <c r="N27" s="78"/>
      <c r="O27" s="79"/>
      <c r="P27" s="76">
        <f t="shared" si="2"/>
        <v>0</v>
      </c>
      <c r="Q27" s="89"/>
      <c r="R27" s="78"/>
      <c r="S27" s="79"/>
      <c r="T27" s="76">
        <f t="shared" si="3"/>
        <v>0</v>
      </c>
      <c r="U27" s="73">
        <f>+D27+I27+N27+Q27+R27</f>
        <v>0</v>
      </c>
      <c r="V27" s="74">
        <f>+G27+L27+O27+S27</f>
        <v>0</v>
      </c>
      <c r="W27" s="76">
        <f t="shared" si="4"/>
        <v>0</v>
      </c>
      <c r="X27" s="103"/>
    </row>
    <row r="28" spans="1:24" x14ac:dyDescent="0.25">
      <c r="A28" s="100" t="s">
        <v>52</v>
      </c>
      <c r="B28" s="101"/>
      <c r="C28" s="102" t="s">
        <v>53</v>
      </c>
      <c r="D28" s="83"/>
      <c r="E28" s="84"/>
      <c r="F28" s="84"/>
      <c r="G28" s="74">
        <f t="shared" si="5"/>
        <v>0</v>
      </c>
      <c r="H28" s="75">
        <f t="shared" si="6"/>
        <v>0</v>
      </c>
      <c r="I28" s="78"/>
      <c r="J28" s="79"/>
      <c r="K28" s="79"/>
      <c r="L28" s="74">
        <f t="shared" si="0"/>
        <v>0</v>
      </c>
      <c r="M28" s="75">
        <f t="shared" si="1"/>
        <v>0</v>
      </c>
      <c r="N28" s="83"/>
      <c r="O28" s="84"/>
      <c r="P28" s="76">
        <f t="shared" si="2"/>
        <v>0</v>
      </c>
      <c r="Q28" s="90"/>
      <c r="R28" s="83"/>
      <c r="S28" s="84"/>
      <c r="T28" s="76">
        <f t="shared" si="3"/>
        <v>0</v>
      </c>
      <c r="U28" s="62">
        <f t="shared" ref="U28" si="22">+D28+I28+N28+Q28+R28</f>
        <v>0</v>
      </c>
      <c r="V28" s="61">
        <f t="shared" ref="V28" si="23">+G28+L28+O28+S28</f>
        <v>0</v>
      </c>
      <c r="W28" s="76">
        <f t="shared" si="4"/>
        <v>0</v>
      </c>
      <c r="X28" s="105"/>
    </row>
    <row r="29" spans="1:24" x14ac:dyDescent="0.25">
      <c r="A29" s="26"/>
      <c r="B29" s="27"/>
      <c r="C29" s="28"/>
      <c r="D29" s="21"/>
      <c r="E29" s="22"/>
      <c r="F29" s="22"/>
      <c r="G29" s="22"/>
      <c r="H29" s="24"/>
      <c r="I29" s="85"/>
      <c r="J29" s="86"/>
      <c r="K29" s="86"/>
      <c r="L29" s="30"/>
      <c r="M29" s="23"/>
      <c r="N29" s="31"/>
      <c r="O29" s="22"/>
      <c r="P29" s="24"/>
      <c r="Q29" s="70"/>
      <c r="R29" s="31"/>
      <c r="S29" s="29"/>
      <c r="T29" s="24"/>
      <c r="U29" s="25"/>
      <c r="V29" s="22"/>
      <c r="W29" s="57"/>
      <c r="X29" s="106"/>
    </row>
    <row r="30" spans="1:24" ht="14.4" thickBot="1" x14ac:dyDescent="0.3">
      <c r="A30" s="32" t="s">
        <v>54</v>
      </c>
      <c r="B30" s="33"/>
      <c r="C30" s="34"/>
      <c r="D30" s="45">
        <f t="shared" ref="D30:T30" si="24">SUM(D9:D29)</f>
        <v>944100</v>
      </c>
      <c r="E30" s="36">
        <f t="shared" si="24"/>
        <v>0</v>
      </c>
      <c r="F30" s="36">
        <f t="shared" si="24"/>
        <v>0</v>
      </c>
      <c r="G30" s="36">
        <f t="shared" si="24"/>
        <v>0</v>
      </c>
      <c r="H30" s="37">
        <f t="shared" si="24"/>
        <v>944100</v>
      </c>
      <c r="I30" s="45">
        <f t="shared" si="24"/>
        <v>880000</v>
      </c>
      <c r="J30" s="36">
        <f t="shared" si="24"/>
        <v>0</v>
      </c>
      <c r="K30" s="36">
        <f t="shared" si="24"/>
        <v>0</v>
      </c>
      <c r="L30" s="36">
        <f t="shared" si="24"/>
        <v>0</v>
      </c>
      <c r="M30" s="37">
        <f t="shared" si="24"/>
        <v>880000</v>
      </c>
      <c r="N30" s="35">
        <f t="shared" si="24"/>
        <v>6500000</v>
      </c>
      <c r="O30" s="36">
        <f t="shared" si="24"/>
        <v>0</v>
      </c>
      <c r="P30" s="39">
        <f t="shared" si="24"/>
        <v>6500000</v>
      </c>
      <c r="Q30" s="39">
        <f t="shared" si="24"/>
        <v>0</v>
      </c>
      <c r="R30" s="35">
        <f t="shared" si="24"/>
        <v>0</v>
      </c>
      <c r="S30" s="36">
        <f t="shared" si="24"/>
        <v>0</v>
      </c>
      <c r="T30" s="39">
        <f t="shared" si="24"/>
        <v>0</v>
      </c>
      <c r="U30" s="35">
        <f>U27+U25+U24+U23+U19+U18+U17+U16+U15+U14+U13+U12+U10+U9+U11+U21+U22+U26+U28</f>
        <v>8324100</v>
      </c>
      <c r="V30" s="36">
        <f>V27+V25+V24+V23+V19+V18+V17+V16+V15+V14+V13+V12+V10+V9+V11+V21+V22+V26+V28</f>
        <v>0</v>
      </c>
      <c r="W30" s="39">
        <f>W27+W25+W24+W23+W19+W18+W17+W16+W15+W14+W13+W12+W10+W9+W11+W21+W22+W26+W28</f>
        <v>8324100</v>
      </c>
      <c r="X30" s="107"/>
    </row>
    <row r="31" spans="1:24" x14ac:dyDescent="0.25">
      <c r="G31" s="40">
        <f>SUM(E30:F30)</f>
        <v>0</v>
      </c>
      <c r="H31" s="40">
        <f>+D30+G30</f>
        <v>944100</v>
      </c>
      <c r="L31" s="40">
        <f>SUM(J30:K30)</f>
        <v>0</v>
      </c>
      <c r="M31" s="40">
        <f>+I30+L30</f>
        <v>880000</v>
      </c>
      <c r="P31" s="40">
        <f>SUM(N30:O30)</f>
        <v>6500000</v>
      </c>
      <c r="T31" s="40">
        <f>SUM(R30:S30)</f>
        <v>0</v>
      </c>
      <c r="W31" s="40">
        <f>SUM(U30:V30)</f>
        <v>8324100</v>
      </c>
    </row>
    <row r="32" spans="1:24" ht="14.4" thickBot="1" x14ac:dyDescent="0.3">
      <c r="A32" s="4" t="s">
        <v>55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</row>
    <row r="33" spans="1:24" ht="14.4" thickBot="1" x14ac:dyDescent="0.3">
      <c r="A33" s="6" t="s">
        <v>2</v>
      </c>
      <c r="B33" s="7" t="s">
        <v>3</v>
      </c>
      <c r="C33" s="41" t="s">
        <v>4</v>
      </c>
      <c r="D33" s="109" t="s">
        <v>83</v>
      </c>
      <c r="E33" s="110"/>
      <c r="F33" s="110"/>
      <c r="G33" s="110"/>
      <c r="H33" s="110"/>
      <c r="I33" s="110"/>
      <c r="J33" s="110"/>
      <c r="K33" s="110"/>
      <c r="L33" s="110"/>
      <c r="M33" s="111"/>
      <c r="N33" s="112" t="s">
        <v>84</v>
      </c>
      <c r="O33" s="112"/>
      <c r="P33" s="112"/>
      <c r="Q33" s="113"/>
      <c r="R33" s="114" t="s">
        <v>85</v>
      </c>
      <c r="S33" s="115"/>
      <c r="T33" s="116"/>
      <c r="U33" s="117" t="s">
        <v>86</v>
      </c>
      <c r="V33" s="117"/>
      <c r="W33" s="118"/>
    </row>
    <row r="34" spans="1:24" x14ac:dyDescent="0.25">
      <c r="A34" s="42"/>
      <c r="B34" s="43"/>
      <c r="C34" s="44"/>
      <c r="D34" s="119" t="s">
        <v>5</v>
      </c>
      <c r="E34" s="120"/>
      <c r="F34" s="120"/>
      <c r="G34" s="120"/>
      <c r="H34" s="121"/>
      <c r="I34" s="119" t="s">
        <v>6</v>
      </c>
      <c r="J34" s="120"/>
      <c r="K34" s="120"/>
      <c r="L34" s="120"/>
      <c r="M34" s="121"/>
      <c r="N34" s="119" t="s">
        <v>7</v>
      </c>
      <c r="O34" s="120"/>
      <c r="P34" s="121"/>
      <c r="Q34" s="71" t="s">
        <v>8</v>
      </c>
      <c r="R34" s="119" t="s">
        <v>9</v>
      </c>
      <c r="S34" s="120"/>
      <c r="T34" s="121"/>
      <c r="U34" s="122"/>
      <c r="V34" s="123"/>
      <c r="W34" s="124"/>
    </row>
    <row r="35" spans="1:24" ht="14.4" thickBot="1" x14ac:dyDescent="0.3">
      <c r="A35" s="42"/>
      <c r="B35" s="43"/>
      <c r="C35" s="44"/>
      <c r="D35" s="15" t="s">
        <v>10</v>
      </c>
      <c r="E35" s="16" t="s">
        <v>11</v>
      </c>
      <c r="F35" s="16" t="s">
        <v>12</v>
      </c>
      <c r="G35" s="16" t="s">
        <v>13</v>
      </c>
      <c r="H35" s="17" t="s">
        <v>14</v>
      </c>
      <c r="I35" s="15" t="s">
        <v>10</v>
      </c>
      <c r="J35" s="18" t="s">
        <v>11</v>
      </c>
      <c r="K35" s="19" t="s">
        <v>12</v>
      </c>
      <c r="L35" s="18" t="s">
        <v>13</v>
      </c>
      <c r="M35" s="20" t="s">
        <v>14</v>
      </c>
      <c r="N35" s="15" t="s">
        <v>10</v>
      </c>
      <c r="O35" s="18" t="s">
        <v>13</v>
      </c>
      <c r="P35" s="20" t="s">
        <v>14</v>
      </c>
      <c r="Q35" s="20" t="s">
        <v>15</v>
      </c>
      <c r="R35" s="15" t="s">
        <v>10</v>
      </c>
      <c r="S35" s="18" t="s">
        <v>13</v>
      </c>
      <c r="T35" s="20" t="s">
        <v>14</v>
      </c>
      <c r="U35" s="15" t="s">
        <v>10</v>
      </c>
      <c r="V35" s="19" t="s">
        <v>13</v>
      </c>
      <c r="W35" s="20" t="s">
        <v>14</v>
      </c>
    </row>
    <row r="36" spans="1:24" x14ac:dyDescent="0.25">
      <c r="A36" s="97" t="s">
        <v>56</v>
      </c>
      <c r="B36" s="98"/>
      <c r="C36" s="99" t="s">
        <v>57</v>
      </c>
      <c r="D36" s="87"/>
      <c r="E36" s="91"/>
      <c r="F36" s="82"/>
      <c r="G36" s="74">
        <f t="shared" ref="G36" si="25">SUM(E36:F36)</f>
        <v>0</v>
      </c>
      <c r="H36" s="75">
        <f t="shared" ref="H36" si="26">+D36+G36</f>
        <v>0</v>
      </c>
      <c r="I36" s="87">
        <v>530000</v>
      </c>
      <c r="J36" s="91"/>
      <c r="K36" s="82"/>
      <c r="L36" s="74">
        <f t="shared" ref="L36" si="27">SUM(J36:K36)</f>
        <v>0</v>
      </c>
      <c r="M36" s="75">
        <f t="shared" ref="M36" si="28">+I36+L36</f>
        <v>530000</v>
      </c>
      <c r="N36" s="87"/>
      <c r="O36" s="79"/>
      <c r="P36" s="76">
        <f t="shared" ref="P36:P44" si="29">+N36+O36</f>
        <v>0</v>
      </c>
      <c r="Q36" s="89"/>
      <c r="R36" s="87"/>
      <c r="S36" s="79"/>
      <c r="T36" s="76">
        <f t="shared" ref="T36:T44" si="30">+R36+S36</f>
        <v>0</v>
      </c>
      <c r="U36" s="80">
        <f>+D36+I36+N36+Q36+R36</f>
        <v>530000</v>
      </c>
      <c r="V36" s="77">
        <f>+G36+L36+O36+S36</f>
        <v>0</v>
      </c>
      <c r="W36" s="76">
        <f>+H36+M36+P36+Q36+T36</f>
        <v>530000</v>
      </c>
      <c r="X36" s="103"/>
    </row>
    <row r="37" spans="1:24" x14ac:dyDescent="0.25">
      <c r="A37" s="97" t="s">
        <v>58</v>
      </c>
      <c r="B37" s="98"/>
      <c r="C37" s="99" t="s">
        <v>59</v>
      </c>
      <c r="D37" s="78"/>
      <c r="E37" s="79"/>
      <c r="F37" s="81"/>
      <c r="G37" s="74">
        <f t="shared" ref="G37:G44" si="31">SUM(E37:F37)</f>
        <v>0</v>
      </c>
      <c r="H37" s="75">
        <f t="shared" ref="H37:H44" si="32">+D37+G37</f>
        <v>0</v>
      </c>
      <c r="I37" s="78"/>
      <c r="J37" s="79"/>
      <c r="K37" s="79"/>
      <c r="L37" s="74">
        <f t="shared" ref="L37:L44" si="33">SUM(J37:K37)</f>
        <v>0</v>
      </c>
      <c r="M37" s="75">
        <f t="shared" ref="M37:M44" si="34">+I37+L37</f>
        <v>0</v>
      </c>
      <c r="N37" s="87"/>
      <c r="O37" s="79"/>
      <c r="P37" s="76">
        <f t="shared" si="29"/>
        <v>0</v>
      </c>
      <c r="Q37" s="89"/>
      <c r="R37" s="87"/>
      <c r="S37" s="79"/>
      <c r="T37" s="76">
        <f t="shared" si="30"/>
        <v>0</v>
      </c>
      <c r="U37" s="80">
        <f>+D37+I37+N37+Q37+R37</f>
        <v>0</v>
      </c>
      <c r="V37" s="77">
        <f>+G37+L37+O37+S37</f>
        <v>0</v>
      </c>
      <c r="W37" s="76">
        <f t="shared" ref="W37:W44" si="35">+H37+M37+P37+Q37+T37</f>
        <v>0</v>
      </c>
      <c r="X37" s="103"/>
    </row>
    <row r="38" spans="1:24" x14ac:dyDescent="0.25">
      <c r="A38" s="97" t="s">
        <v>60</v>
      </c>
      <c r="B38" s="98"/>
      <c r="C38" s="99" t="s">
        <v>61</v>
      </c>
      <c r="D38" s="78"/>
      <c r="E38" s="79"/>
      <c r="F38" s="81"/>
      <c r="G38" s="74">
        <f t="shared" si="31"/>
        <v>0</v>
      </c>
      <c r="H38" s="75">
        <f t="shared" si="32"/>
        <v>0</v>
      </c>
      <c r="I38" s="78"/>
      <c r="J38" s="79"/>
      <c r="K38" s="81"/>
      <c r="L38" s="74">
        <f t="shared" si="33"/>
        <v>0</v>
      </c>
      <c r="M38" s="75">
        <f t="shared" si="34"/>
        <v>0</v>
      </c>
      <c r="N38" s="87"/>
      <c r="O38" s="79"/>
      <c r="P38" s="76">
        <f t="shared" si="29"/>
        <v>0</v>
      </c>
      <c r="Q38" s="89"/>
      <c r="R38" s="87"/>
      <c r="S38" s="79"/>
      <c r="T38" s="76">
        <f t="shared" si="30"/>
        <v>0</v>
      </c>
      <c r="U38" s="80">
        <f t="shared" ref="U38" si="36">+D38+I38+N38+Q38+R38</f>
        <v>0</v>
      </c>
      <c r="V38" s="77">
        <f t="shared" ref="V38" si="37">+G38+L38+O38+S38</f>
        <v>0</v>
      </c>
      <c r="W38" s="76">
        <f t="shared" si="35"/>
        <v>0</v>
      </c>
      <c r="X38" s="104"/>
    </row>
    <row r="39" spans="1:24" x14ac:dyDescent="0.25">
      <c r="A39" s="97" t="s">
        <v>62</v>
      </c>
      <c r="B39" s="98"/>
      <c r="C39" s="99" t="s">
        <v>63</v>
      </c>
      <c r="D39" s="78"/>
      <c r="E39" s="79"/>
      <c r="F39" s="81"/>
      <c r="G39" s="74">
        <f t="shared" si="31"/>
        <v>0</v>
      </c>
      <c r="H39" s="75">
        <f t="shared" si="32"/>
        <v>0</v>
      </c>
      <c r="I39" s="78">
        <v>350000</v>
      </c>
      <c r="J39" s="79"/>
      <c r="K39" s="79"/>
      <c r="L39" s="74">
        <f t="shared" si="33"/>
        <v>0</v>
      </c>
      <c r="M39" s="75">
        <f t="shared" si="34"/>
        <v>350000</v>
      </c>
      <c r="N39" s="87"/>
      <c r="O39" s="79"/>
      <c r="P39" s="76">
        <f t="shared" si="29"/>
        <v>0</v>
      </c>
      <c r="Q39" s="89"/>
      <c r="R39" s="87"/>
      <c r="S39" s="79"/>
      <c r="T39" s="76">
        <f t="shared" si="30"/>
        <v>0</v>
      </c>
      <c r="U39" s="80">
        <f>+D39+I39+N39+Q39+R39</f>
        <v>350000</v>
      </c>
      <c r="V39" s="77">
        <f>+G39+L39+O39+S39</f>
        <v>0</v>
      </c>
      <c r="W39" s="76">
        <f t="shared" si="35"/>
        <v>350000</v>
      </c>
      <c r="X39" s="103"/>
    </row>
    <row r="40" spans="1:24" x14ac:dyDescent="0.25">
      <c r="A40" s="97" t="s">
        <v>64</v>
      </c>
      <c r="B40" s="98"/>
      <c r="C40" s="99" t="s">
        <v>65</v>
      </c>
      <c r="D40" s="78"/>
      <c r="E40" s="79"/>
      <c r="F40" s="81"/>
      <c r="G40" s="74">
        <f t="shared" si="31"/>
        <v>0</v>
      </c>
      <c r="H40" s="75">
        <f t="shared" si="32"/>
        <v>0</v>
      </c>
      <c r="I40" s="78"/>
      <c r="J40" s="79"/>
      <c r="K40" s="79"/>
      <c r="L40" s="74">
        <f t="shared" si="33"/>
        <v>0</v>
      </c>
      <c r="M40" s="75">
        <f t="shared" si="34"/>
        <v>0</v>
      </c>
      <c r="N40" s="87"/>
      <c r="O40" s="79"/>
      <c r="P40" s="76">
        <f t="shared" si="29"/>
        <v>0</v>
      </c>
      <c r="Q40" s="89"/>
      <c r="R40" s="87"/>
      <c r="S40" s="79"/>
      <c r="T40" s="76">
        <f t="shared" si="30"/>
        <v>0</v>
      </c>
      <c r="U40" s="80">
        <f>+D40+I40+N40+Q40+R40</f>
        <v>0</v>
      </c>
      <c r="V40" s="77">
        <f>+G40+L40+O40+S40</f>
        <v>0</v>
      </c>
      <c r="W40" s="76">
        <f t="shared" si="35"/>
        <v>0</v>
      </c>
      <c r="X40" s="103"/>
    </row>
    <row r="41" spans="1:24" x14ac:dyDescent="0.25">
      <c r="A41" s="97" t="s">
        <v>66</v>
      </c>
      <c r="B41" s="98"/>
      <c r="C41" s="99" t="s">
        <v>67</v>
      </c>
      <c r="D41" s="78"/>
      <c r="E41" s="79"/>
      <c r="F41" s="81"/>
      <c r="G41" s="74">
        <f t="shared" si="31"/>
        <v>0</v>
      </c>
      <c r="H41" s="75">
        <f t="shared" si="32"/>
        <v>0</v>
      </c>
      <c r="I41" s="78"/>
      <c r="J41" s="79"/>
      <c r="K41" s="81"/>
      <c r="L41" s="74">
        <f t="shared" si="33"/>
        <v>0</v>
      </c>
      <c r="M41" s="75">
        <f t="shared" si="34"/>
        <v>0</v>
      </c>
      <c r="N41" s="87"/>
      <c r="O41" s="79"/>
      <c r="P41" s="76">
        <f t="shared" si="29"/>
        <v>0</v>
      </c>
      <c r="Q41" s="89"/>
      <c r="R41" s="87"/>
      <c r="S41" s="79"/>
      <c r="T41" s="76">
        <f t="shared" si="30"/>
        <v>0</v>
      </c>
      <c r="U41" s="80">
        <f t="shared" ref="U41:U43" si="38">+D41+I41+N41+Q41+R41</f>
        <v>0</v>
      </c>
      <c r="V41" s="77">
        <f t="shared" ref="V41:V44" si="39">+G41+L41+O41+S41</f>
        <v>0</v>
      </c>
      <c r="W41" s="76">
        <f t="shared" si="35"/>
        <v>0</v>
      </c>
      <c r="X41" s="104"/>
    </row>
    <row r="42" spans="1:24" x14ac:dyDescent="0.25">
      <c r="A42" s="97" t="s">
        <v>68</v>
      </c>
      <c r="B42" s="98"/>
      <c r="C42" s="99" t="s">
        <v>69</v>
      </c>
      <c r="D42" s="78"/>
      <c r="E42" s="79"/>
      <c r="F42" s="81"/>
      <c r="G42" s="74">
        <f t="shared" si="31"/>
        <v>0</v>
      </c>
      <c r="H42" s="75">
        <f t="shared" si="32"/>
        <v>0</v>
      </c>
      <c r="I42" s="78"/>
      <c r="J42" s="79"/>
      <c r="K42" s="81"/>
      <c r="L42" s="74">
        <f t="shared" si="33"/>
        <v>0</v>
      </c>
      <c r="M42" s="75">
        <f t="shared" si="34"/>
        <v>0</v>
      </c>
      <c r="N42" s="87"/>
      <c r="O42" s="79"/>
      <c r="P42" s="76">
        <f t="shared" si="29"/>
        <v>0</v>
      </c>
      <c r="Q42" s="89"/>
      <c r="R42" s="87"/>
      <c r="S42" s="79"/>
      <c r="T42" s="76">
        <f t="shared" si="30"/>
        <v>0</v>
      </c>
      <c r="U42" s="80">
        <f t="shared" si="38"/>
        <v>0</v>
      </c>
      <c r="V42" s="77">
        <f t="shared" si="39"/>
        <v>0</v>
      </c>
      <c r="W42" s="76">
        <f t="shared" si="35"/>
        <v>0</v>
      </c>
      <c r="X42" s="104"/>
    </row>
    <row r="43" spans="1:24" x14ac:dyDescent="0.25">
      <c r="A43" s="97" t="s">
        <v>70</v>
      </c>
      <c r="B43" s="98"/>
      <c r="C43" s="99" t="s">
        <v>71</v>
      </c>
      <c r="D43" s="78"/>
      <c r="E43" s="79"/>
      <c r="F43" s="81"/>
      <c r="G43" s="74">
        <f t="shared" si="31"/>
        <v>0</v>
      </c>
      <c r="H43" s="75">
        <f t="shared" si="32"/>
        <v>0</v>
      </c>
      <c r="I43" s="78"/>
      <c r="J43" s="79"/>
      <c r="K43" s="81"/>
      <c r="L43" s="74">
        <f t="shared" si="33"/>
        <v>0</v>
      </c>
      <c r="M43" s="75">
        <f t="shared" si="34"/>
        <v>0</v>
      </c>
      <c r="N43" s="87"/>
      <c r="O43" s="79"/>
      <c r="P43" s="76">
        <f t="shared" si="29"/>
        <v>0</v>
      </c>
      <c r="Q43" s="89"/>
      <c r="R43" s="87"/>
      <c r="S43" s="79"/>
      <c r="T43" s="76">
        <f t="shared" si="30"/>
        <v>0</v>
      </c>
      <c r="U43" s="80">
        <f t="shared" si="38"/>
        <v>0</v>
      </c>
      <c r="V43" s="77">
        <f t="shared" si="39"/>
        <v>0</v>
      </c>
      <c r="W43" s="76">
        <f t="shared" si="35"/>
        <v>0</v>
      </c>
      <c r="X43" s="104"/>
    </row>
    <row r="44" spans="1:24" x14ac:dyDescent="0.25">
      <c r="A44" s="97" t="s">
        <v>72</v>
      </c>
      <c r="B44" s="98"/>
      <c r="C44" s="99" t="s">
        <v>73</v>
      </c>
      <c r="D44" s="78">
        <v>944100</v>
      </c>
      <c r="E44" s="79"/>
      <c r="F44" s="81"/>
      <c r="G44" s="74">
        <f t="shared" si="31"/>
        <v>0</v>
      </c>
      <c r="H44" s="75">
        <f t="shared" si="32"/>
        <v>944100</v>
      </c>
      <c r="I44" s="78"/>
      <c r="J44" s="79"/>
      <c r="K44" s="79"/>
      <c r="L44" s="74">
        <f t="shared" si="33"/>
        <v>0</v>
      </c>
      <c r="M44" s="75">
        <f t="shared" si="34"/>
        <v>0</v>
      </c>
      <c r="N44" s="87">
        <v>6500000</v>
      </c>
      <c r="O44" s="79"/>
      <c r="P44" s="76">
        <f t="shared" si="29"/>
        <v>6500000</v>
      </c>
      <c r="Q44" s="89"/>
      <c r="R44" s="87"/>
      <c r="S44" s="79"/>
      <c r="T44" s="76">
        <f t="shared" si="30"/>
        <v>0</v>
      </c>
      <c r="U44" s="80">
        <f>+D44+I44+N44+Q44+R44</f>
        <v>7444100</v>
      </c>
      <c r="V44" s="77">
        <f t="shared" si="39"/>
        <v>0</v>
      </c>
      <c r="W44" s="76">
        <f t="shared" si="35"/>
        <v>7444100</v>
      </c>
      <c r="X44" s="103"/>
    </row>
    <row r="45" spans="1:24" x14ac:dyDescent="0.25">
      <c r="A45" s="26"/>
      <c r="B45" s="27"/>
      <c r="C45" s="28"/>
      <c r="D45" s="58"/>
      <c r="E45" s="63"/>
      <c r="F45" s="64"/>
      <c r="G45" s="65"/>
      <c r="H45" s="60"/>
      <c r="I45" s="58"/>
      <c r="J45" s="59"/>
      <c r="K45" s="59"/>
      <c r="L45" s="59"/>
      <c r="M45" s="64"/>
      <c r="N45" s="66"/>
      <c r="O45" s="59"/>
      <c r="P45" s="67"/>
      <c r="Q45" s="67"/>
      <c r="R45" s="66"/>
      <c r="S45" s="59"/>
      <c r="T45" s="67"/>
      <c r="V45" s="68"/>
      <c r="W45" s="69"/>
      <c r="X45" s="103"/>
    </row>
    <row r="46" spans="1:24" ht="14.4" thickBot="1" x14ac:dyDescent="0.3">
      <c r="A46" s="32" t="s">
        <v>74</v>
      </c>
      <c r="B46" s="33"/>
      <c r="C46" s="34"/>
      <c r="D46" s="35">
        <f t="shared" ref="D46:T46" si="40">SUM(D36:D45)</f>
        <v>944100</v>
      </c>
      <c r="E46" s="72">
        <f t="shared" si="40"/>
        <v>0</v>
      </c>
      <c r="F46" s="36">
        <f t="shared" si="40"/>
        <v>0</v>
      </c>
      <c r="G46" s="36">
        <f t="shared" si="40"/>
        <v>0</v>
      </c>
      <c r="H46" s="38">
        <f t="shared" si="40"/>
        <v>944100</v>
      </c>
      <c r="I46" s="35">
        <f t="shared" si="40"/>
        <v>880000</v>
      </c>
      <c r="J46" s="72">
        <f t="shared" si="40"/>
        <v>0</v>
      </c>
      <c r="K46" s="36">
        <f t="shared" si="40"/>
        <v>0</v>
      </c>
      <c r="L46" s="36">
        <f t="shared" si="40"/>
        <v>0</v>
      </c>
      <c r="M46" s="38">
        <f t="shared" si="40"/>
        <v>880000</v>
      </c>
      <c r="N46" s="45">
        <f t="shared" si="40"/>
        <v>6500000</v>
      </c>
      <c r="O46" s="36">
        <f t="shared" si="40"/>
        <v>0</v>
      </c>
      <c r="P46" s="38">
        <f t="shared" si="40"/>
        <v>6500000</v>
      </c>
      <c r="Q46" s="39">
        <f t="shared" si="40"/>
        <v>0</v>
      </c>
      <c r="R46" s="45">
        <f t="shared" si="40"/>
        <v>0</v>
      </c>
      <c r="S46" s="36">
        <f t="shared" si="40"/>
        <v>0</v>
      </c>
      <c r="T46" s="39">
        <f t="shared" si="40"/>
        <v>0</v>
      </c>
      <c r="U46" s="45">
        <f>U44+U40+U39+U37+U36+U38+U41+U42+U43</f>
        <v>8324100</v>
      </c>
      <c r="V46" s="36">
        <f>+V36+V37+V39+V40+V44+V38+V41+V42+V43</f>
        <v>0</v>
      </c>
      <c r="W46" s="39">
        <f>W44+W40+W39+W37+W36+W38+W41+W42+W43</f>
        <v>8324100</v>
      </c>
      <c r="X46" s="108"/>
    </row>
    <row r="47" spans="1:24" ht="14.4" thickBot="1" x14ac:dyDescent="0.3">
      <c r="G47" s="40">
        <f>SUM(E46:F46)</f>
        <v>0</v>
      </c>
      <c r="H47" s="40">
        <f>+D46+G46</f>
        <v>944100</v>
      </c>
      <c r="L47" s="40">
        <f>SUM(J46:K46)</f>
        <v>0</v>
      </c>
      <c r="M47" s="40">
        <f>+I46+L46</f>
        <v>880000</v>
      </c>
      <c r="P47" s="40">
        <f>+N46+O46</f>
        <v>6500000</v>
      </c>
      <c r="T47" s="40">
        <f>+R46+S46</f>
        <v>0</v>
      </c>
      <c r="W47" s="40">
        <f>SUM(U46:V46)</f>
        <v>8324100</v>
      </c>
    </row>
    <row r="48" spans="1:24" ht="14.4" thickBot="1" x14ac:dyDescent="0.3">
      <c r="A48" s="46" t="s">
        <v>75</v>
      </c>
      <c r="B48" s="47"/>
      <c r="C48" s="48"/>
      <c r="D48" s="49">
        <f>D46-D30</f>
        <v>0</v>
      </c>
      <c r="E48" s="50">
        <f t="shared" ref="E48:W48" si="41">+E46-E30</f>
        <v>0</v>
      </c>
      <c r="F48" s="50">
        <f t="shared" si="41"/>
        <v>0</v>
      </c>
      <c r="G48" s="51">
        <f t="shared" si="41"/>
        <v>0</v>
      </c>
      <c r="H48" s="52">
        <f t="shared" si="41"/>
        <v>0</v>
      </c>
      <c r="I48" s="49">
        <f t="shared" si="41"/>
        <v>0</v>
      </c>
      <c r="J48" s="53">
        <f t="shared" si="41"/>
        <v>0</v>
      </c>
      <c r="K48" s="50">
        <f t="shared" si="41"/>
        <v>0</v>
      </c>
      <c r="L48" s="50">
        <f t="shared" si="41"/>
        <v>0</v>
      </c>
      <c r="M48" s="53">
        <f t="shared" si="41"/>
        <v>0</v>
      </c>
      <c r="N48" s="49">
        <f t="shared" si="41"/>
        <v>0</v>
      </c>
      <c r="O48" s="53">
        <f t="shared" si="41"/>
        <v>0</v>
      </c>
      <c r="P48" s="54">
        <f t="shared" si="41"/>
        <v>0</v>
      </c>
      <c r="Q48" s="55">
        <f t="shared" si="41"/>
        <v>0</v>
      </c>
      <c r="R48" s="49">
        <f t="shared" si="41"/>
        <v>0</v>
      </c>
      <c r="S48" s="53">
        <f t="shared" si="41"/>
        <v>0</v>
      </c>
      <c r="T48" s="55">
        <f t="shared" si="41"/>
        <v>0</v>
      </c>
      <c r="U48" s="49">
        <f t="shared" si="41"/>
        <v>0</v>
      </c>
      <c r="V48" s="53">
        <f t="shared" si="41"/>
        <v>0</v>
      </c>
      <c r="W48" s="55">
        <f t="shared" si="41"/>
        <v>0</v>
      </c>
      <c r="X48" s="108"/>
    </row>
    <row r="49" spans="3:23" x14ac:dyDescent="0.25">
      <c r="W49" s="40">
        <f>+U48+V48</f>
        <v>0</v>
      </c>
    </row>
    <row r="50" spans="3:23" x14ac:dyDescent="0.25">
      <c r="C50" s="56"/>
    </row>
  </sheetData>
  <sheetProtection selectLockedCells="1"/>
  <mergeCells count="18">
    <mergeCell ref="D6:M6"/>
    <mergeCell ref="N6:Q6"/>
    <mergeCell ref="R6:T6"/>
    <mergeCell ref="U6:W6"/>
    <mergeCell ref="D7:H7"/>
    <mergeCell ref="I7:M7"/>
    <mergeCell ref="N7:P7"/>
    <mergeCell ref="R7:T7"/>
    <mergeCell ref="U7:W7"/>
    <mergeCell ref="D33:M33"/>
    <mergeCell ref="N33:Q33"/>
    <mergeCell ref="R33:T33"/>
    <mergeCell ref="U33:W33"/>
    <mergeCell ref="D34:H34"/>
    <mergeCell ref="I34:M34"/>
    <mergeCell ref="N34:P34"/>
    <mergeCell ref="R34:T34"/>
    <mergeCell ref="U34:W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Uherský Brod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Vrána Petr, Ing.</dc:creator>
  <cp:lastModifiedBy>Eva Urbanová</cp:lastModifiedBy>
  <cp:lastPrinted>2020-12-17T13:53:00Z</cp:lastPrinted>
  <dcterms:created xsi:type="dcterms:W3CDTF">2020-12-15T07:47:09Z</dcterms:created>
  <dcterms:modified xsi:type="dcterms:W3CDTF">2023-01-03T09:27:16Z</dcterms:modified>
</cp:coreProperties>
</file>